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R:\DPHS\EpiTeam\Research\Smoking-Attributable Mortality\Data\DR Tables and Figures\"/>
    </mc:Choice>
  </mc:AlternateContent>
  <xr:revisionPtr revIDLastSave="0" documentId="13_ncr:1_{6B1FCE0D-FC01-4563-89C1-5E2DEF384B7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ife Expectancy" sheetId="23" r:id="rId1"/>
    <sheet name="2000" sheetId="19" r:id="rId2"/>
    <sheet name="2001" sheetId="20" r:id="rId3"/>
    <sheet name="2002" sheetId="21" r:id="rId4"/>
    <sheet name="2003" sheetId="22" r:id="rId5"/>
    <sheet name="2004" sheetId="18" r:id="rId6"/>
    <sheet name="2005" sheetId="17" r:id="rId7"/>
    <sheet name="2006" sheetId="16" r:id="rId8"/>
    <sheet name="2007" sheetId="15" r:id="rId9"/>
    <sheet name="2008" sheetId="14" r:id="rId10"/>
    <sheet name="2009" sheetId="13" r:id="rId11"/>
    <sheet name="2010" sheetId="11" r:id="rId12"/>
    <sheet name="2011" sheetId="10" r:id="rId13"/>
    <sheet name="2012" sheetId="9" r:id="rId14"/>
    <sheet name="2013" sheetId="8" r:id="rId15"/>
    <sheet name="2014" sheetId="7" r:id="rId16"/>
    <sheet name="2015" sheetId="6" r:id="rId17"/>
    <sheet name="2016" sheetId="5" r:id="rId18"/>
    <sheet name="2017" sheetId="4" r:id="rId19"/>
    <sheet name="2018" sheetId="3" r:id="rId20"/>
    <sheet name="2019" sheetId="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" i="23" l="1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B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U3" i="23"/>
  <c r="T3" i="23"/>
  <c r="S3" i="23"/>
  <c r="R3" i="23"/>
  <c r="Q3" i="23"/>
  <c r="P3" i="23"/>
  <c r="O3" i="23"/>
  <c r="N3" i="23"/>
  <c r="M3" i="23"/>
  <c r="L3" i="23"/>
  <c r="U2" i="23"/>
  <c r="T2" i="23"/>
  <c r="S2" i="23"/>
  <c r="R2" i="23"/>
  <c r="Q2" i="23"/>
  <c r="P2" i="23"/>
  <c r="O2" i="23"/>
  <c r="N2" i="23"/>
  <c r="M2" i="23"/>
  <c r="L2" i="23"/>
  <c r="K3" i="23"/>
  <c r="K2" i="23"/>
  <c r="J3" i="23"/>
  <c r="J2" i="23"/>
  <c r="I3" i="23"/>
  <c r="I2" i="23"/>
  <c r="H3" i="23"/>
  <c r="H2" i="23"/>
  <c r="G3" i="23"/>
  <c r="G2" i="23"/>
  <c r="F3" i="23"/>
  <c r="F2" i="23"/>
  <c r="E3" i="23"/>
  <c r="E2" i="23"/>
  <c r="D3" i="23"/>
  <c r="D2" i="23"/>
  <c r="C3" i="23"/>
  <c r="C2" i="23"/>
  <c r="B2" i="23"/>
  <c r="B3" i="23"/>
  <c r="U27" i="1" l="1"/>
  <c r="T27" i="1"/>
  <c r="S27" i="1"/>
  <c r="T11" i="1"/>
  <c r="S11" i="1"/>
  <c r="U11" i="1" s="1"/>
  <c r="T27" i="3"/>
  <c r="S27" i="3"/>
  <c r="U27" i="3" s="1"/>
  <c r="T11" i="3"/>
  <c r="S11" i="3"/>
  <c r="U11" i="3" s="1"/>
  <c r="T27" i="4"/>
  <c r="S27" i="4"/>
  <c r="U27" i="4" s="1"/>
  <c r="T11" i="4"/>
  <c r="S11" i="4"/>
  <c r="U11" i="4" s="1"/>
  <c r="T27" i="5"/>
  <c r="U27" i="5" s="1"/>
  <c r="S27" i="5"/>
  <c r="T11" i="5"/>
  <c r="S11" i="5"/>
  <c r="U11" i="5" s="1"/>
  <c r="T27" i="6"/>
  <c r="S27" i="6"/>
  <c r="U27" i="6" s="1"/>
  <c r="T11" i="6"/>
  <c r="S11" i="6"/>
  <c r="U11" i="6" s="1"/>
  <c r="T27" i="7"/>
  <c r="U27" i="7" s="1"/>
  <c r="S27" i="7"/>
  <c r="T11" i="7"/>
  <c r="U11" i="7" s="1"/>
  <c r="S11" i="7"/>
  <c r="T27" i="8"/>
  <c r="S27" i="8"/>
  <c r="U27" i="8" s="1"/>
  <c r="T11" i="8"/>
  <c r="S11" i="8"/>
  <c r="U11" i="8" s="1"/>
  <c r="T27" i="9"/>
  <c r="U27" i="9" s="1"/>
  <c r="S27" i="9"/>
  <c r="T11" i="9"/>
  <c r="S11" i="9"/>
  <c r="U11" i="9" s="1"/>
  <c r="T27" i="10"/>
  <c r="S27" i="10"/>
  <c r="U27" i="10" s="1"/>
  <c r="T11" i="10"/>
  <c r="S11" i="10"/>
  <c r="U11" i="10" s="1"/>
  <c r="T27" i="11"/>
  <c r="S27" i="11"/>
  <c r="U27" i="11" s="1"/>
  <c r="T11" i="11"/>
  <c r="S11" i="11"/>
  <c r="U11" i="11" s="1"/>
  <c r="T27" i="13"/>
  <c r="S27" i="13"/>
  <c r="U27" i="13" s="1"/>
  <c r="T11" i="13"/>
  <c r="S11" i="13"/>
  <c r="U11" i="13" s="1"/>
  <c r="T27" i="14"/>
  <c r="S27" i="14"/>
  <c r="U27" i="14" s="1"/>
  <c r="T11" i="14"/>
  <c r="S11" i="14"/>
  <c r="U11" i="14" s="1"/>
  <c r="T27" i="15"/>
  <c r="S27" i="15"/>
  <c r="U27" i="15" s="1"/>
  <c r="T11" i="15"/>
  <c r="S11" i="15"/>
  <c r="U11" i="15" s="1"/>
  <c r="T27" i="16"/>
  <c r="U27" i="16" s="1"/>
  <c r="S27" i="16"/>
  <c r="T11" i="16"/>
  <c r="S11" i="16"/>
  <c r="U11" i="16" s="1"/>
  <c r="U27" i="17"/>
  <c r="T27" i="17"/>
  <c r="S27" i="17"/>
  <c r="T11" i="17"/>
  <c r="S11" i="17"/>
  <c r="U11" i="17" s="1"/>
  <c r="T27" i="18"/>
  <c r="S27" i="18"/>
  <c r="U27" i="18" s="1"/>
  <c r="T11" i="18"/>
  <c r="S11" i="18"/>
  <c r="U11" i="18" s="1"/>
  <c r="U27" i="22"/>
  <c r="T27" i="22"/>
  <c r="S27" i="22"/>
  <c r="T11" i="22"/>
  <c r="S11" i="22"/>
  <c r="U11" i="22" s="1"/>
  <c r="L33" i="22" l="1"/>
  <c r="D33" i="22"/>
  <c r="L32" i="22"/>
  <c r="D32" i="22"/>
  <c r="L31" i="22"/>
  <c r="D31" i="22"/>
  <c r="L30" i="22"/>
  <c r="D30" i="22"/>
  <c r="L29" i="22"/>
  <c r="D29" i="22"/>
  <c r="L28" i="22"/>
  <c r="D28" i="22"/>
  <c r="L27" i="22"/>
  <c r="M28" i="22" s="1"/>
  <c r="D27" i="22"/>
  <c r="E28" i="22" s="1"/>
  <c r="L25" i="22"/>
  <c r="D25" i="22"/>
  <c r="L24" i="22"/>
  <c r="D24" i="22"/>
  <c r="L23" i="22"/>
  <c r="D23" i="22"/>
  <c r="L22" i="22"/>
  <c r="D22" i="22"/>
  <c r="L21" i="22"/>
  <c r="D21" i="22"/>
  <c r="L20" i="22"/>
  <c r="D20" i="22"/>
  <c r="L19" i="22"/>
  <c r="M20" i="22" s="1"/>
  <c r="D19" i="22"/>
  <c r="E20" i="22" s="1"/>
  <c r="L17" i="22"/>
  <c r="D17" i="22"/>
  <c r="L16" i="22"/>
  <c r="D16" i="22"/>
  <c r="L15" i="22"/>
  <c r="D15" i="22"/>
  <c r="L14" i="22"/>
  <c r="D14" i="22"/>
  <c r="L13" i="22"/>
  <c r="D13" i="22"/>
  <c r="L12" i="22"/>
  <c r="D12" i="22"/>
  <c r="L11" i="22"/>
  <c r="M12" i="22" s="1"/>
  <c r="D11" i="22"/>
  <c r="E12" i="22" s="1"/>
  <c r="F11" i="22" s="1"/>
  <c r="G11" i="22" s="1"/>
  <c r="L9" i="22"/>
  <c r="D9" i="22"/>
  <c r="L8" i="22"/>
  <c r="D8" i="22"/>
  <c r="L7" i="22"/>
  <c r="D7" i="22"/>
  <c r="L6" i="22"/>
  <c r="D6" i="22"/>
  <c r="L5" i="22"/>
  <c r="D5" i="22"/>
  <c r="L4" i="22"/>
  <c r="D4" i="22"/>
  <c r="L3" i="22"/>
  <c r="M4" i="22" s="1"/>
  <c r="D3" i="22"/>
  <c r="E4" i="22" s="1"/>
  <c r="L33" i="21"/>
  <c r="D33" i="21"/>
  <c r="L32" i="21"/>
  <c r="D32" i="21"/>
  <c r="L31" i="21"/>
  <c r="D31" i="21"/>
  <c r="L30" i="21"/>
  <c r="D30" i="21"/>
  <c r="L29" i="21"/>
  <c r="D29" i="21"/>
  <c r="L28" i="21"/>
  <c r="D28" i="21"/>
  <c r="L27" i="21"/>
  <c r="M28" i="21" s="1"/>
  <c r="D27" i="21"/>
  <c r="E28" i="21" s="1"/>
  <c r="L25" i="21"/>
  <c r="D25" i="21"/>
  <c r="L24" i="21"/>
  <c r="D24" i="21"/>
  <c r="L23" i="21"/>
  <c r="D23" i="21"/>
  <c r="L22" i="21"/>
  <c r="D22" i="21"/>
  <c r="L21" i="21"/>
  <c r="D21" i="21"/>
  <c r="L20" i="21"/>
  <c r="D20" i="21"/>
  <c r="L19" i="21"/>
  <c r="M20" i="21" s="1"/>
  <c r="D19" i="21"/>
  <c r="E20" i="21" s="1"/>
  <c r="L17" i="21"/>
  <c r="D17" i="21"/>
  <c r="L16" i="21"/>
  <c r="D16" i="21"/>
  <c r="L15" i="21"/>
  <c r="D15" i="21"/>
  <c r="L14" i="21"/>
  <c r="D14" i="21"/>
  <c r="L13" i="21"/>
  <c r="D13" i="21"/>
  <c r="L12" i="21"/>
  <c r="D12" i="21"/>
  <c r="L11" i="21"/>
  <c r="M12" i="21" s="1"/>
  <c r="D11" i="21"/>
  <c r="E12" i="21" s="1"/>
  <c r="L9" i="21"/>
  <c r="D9" i="21"/>
  <c r="L8" i="21"/>
  <c r="D8" i="21"/>
  <c r="L7" i="21"/>
  <c r="D7" i="21"/>
  <c r="L6" i="21"/>
  <c r="D6" i="21"/>
  <c r="L5" i="21"/>
  <c r="D5" i="21"/>
  <c r="L4" i="21"/>
  <c r="D4" i="21"/>
  <c r="L3" i="21"/>
  <c r="M4" i="21" s="1"/>
  <c r="D3" i="21"/>
  <c r="E4" i="21" s="1"/>
  <c r="L33" i="20"/>
  <c r="D33" i="20"/>
  <c r="L32" i="20"/>
  <c r="D32" i="20"/>
  <c r="L31" i="20"/>
  <c r="D31" i="20"/>
  <c r="L30" i="20"/>
  <c r="D30" i="20"/>
  <c r="L29" i="20"/>
  <c r="D29" i="20"/>
  <c r="L28" i="20"/>
  <c r="D28" i="20"/>
  <c r="L27" i="20"/>
  <c r="M28" i="20" s="1"/>
  <c r="D27" i="20"/>
  <c r="E28" i="20" s="1"/>
  <c r="L25" i="20"/>
  <c r="D25" i="20"/>
  <c r="L24" i="20"/>
  <c r="D24" i="20"/>
  <c r="L23" i="20"/>
  <c r="D23" i="20"/>
  <c r="L22" i="20"/>
  <c r="D22" i="20"/>
  <c r="L21" i="20"/>
  <c r="D21" i="20"/>
  <c r="L20" i="20"/>
  <c r="D20" i="20"/>
  <c r="L19" i="20"/>
  <c r="M20" i="20" s="1"/>
  <c r="M21" i="20" s="1"/>
  <c r="D19" i="20"/>
  <c r="E20" i="20" s="1"/>
  <c r="L17" i="20"/>
  <c r="D17" i="20"/>
  <c r="L16" i="20"/>
  <c r="D16" i="20"/>
  <c r="L15" i="20"/>
  <c r="D15" i="20"/>
  <c r="L14" i="20"/>
  <c r="D14" i="20"/>
  <c r="L13" i="20"/>
  <c r="D13" i="20"/>
  <c r="L12" i="20"/>
  <c r="D12" i="20"/>
  <c r="L11" i="20"/>
  <c r="M12" i="20" s="1"/>
  <c r="D11" i="20"/>
  <c r="E12" i="20" s="1"/>
  <c r="L9" i="20"/>
  <c r="D9" i="20"/>
  <c r="L8" i="20"/>
  <c r="D8" i="20"/>
  <c r="L7" i="20"/>
  <c r="D7" i="20"/>
  <c r="L6" i="20"/>
  <c r="D6" i="20"/>
  <c r="L5" i="20"/>
  <c r="D5" i="20"/>
  <c r="L4" i="20"/>
  <c r="D4" i="20"/>
  <c r="L3" i="20"/>
  <c r="M4" i="20" s="1"/>
  <c r="D3" i="20"/>
  <c r="E4" i="20" s="1"/>
  <c r="L33" i="19"/>
  <c r="D33" i="19"/>
  <c r="L32" i="19"/>
  <c r="D32" i="19"/>
  <c r="L31" i="19"/>
  <c r="D31" i="19"/>
  <c r="L30" i="19"/>
  <c r="D30" i="19"/>
  <c r="L29" i="19"/>
  <c r="D29" i="19"/>
  <c r="L28" i="19"/>
  <c r="E28" i="19"/>
  <c r="D28" i="19"/>
  <c r="L27" i="19"/>
  <c r="M28" i="19" s="1"/>
  <c r="D27" i="19"/>
  <c r="L25" i="19"/>
  <c r="D25" i="19"/>
  <c r="L24" i="19"/>
  <c r="D24" i="19"/>
  <c r="L23" i="19"/>
  <c r="D23" i="19"/>
  <c r="L22" i="19"/>
  <c r="D22" i="19"/>
  <c r="L21" i="19"/>
  <c r="D21" i="19"/>
  <c r="L20" i="19"/>
  <c r="D20" i="19"/>
  <c r="L19" i="19"/>
  <c r="M20" i="19" s="1"/>
  <c r="D19" i="19"/>
  <c r="E20" i="19" s="1"/>
  <c r="L17" i="19"/>
  <c r="D17" i="19"/>
  <c r="L16" i="19"/>
  <c r="D16" i="19"/>
  <c r="L15" i="19"/>
  <c r="D15" i="19"/>
  <c r="L14" i="19"/>
  <c r="D14" i="19"/>
  <c r="L13" i="19"/>
  <c r="D13" i="19"/>
  <c r="L12" i="19"/>
  <c r="D12" i="19"/>
  <c r="L11" i="19"/>
  <c r="M12" i="19" s="1"/>
  <c r="D11" i="19"/>
  <c r="E12" i="19" s="1"/>
  <c r="L9" i="19"/>
  <c r="D9" i="19"/>
  <c r="L8" i="19"/>
  <c r="D8" i="19"/>
  <c r="L7" i="19"/>
  <c r="D7" i="19"/>
  <c r="L6" i="19"/>
  <c r="D6" i="19"/>
  <c r="L5" i="19"/>
  <c r="D5" i="19"/>
  <c r="L4" i="19"/>
  <c r="D4" i="19"/>
  <c r="L3" i="19"/>
  <c r="M4" i="19" s="1"/>
  <c r="D3" i="19"/>
  <c r="E4" i="19" s="1"/>
  <c r="L33" i="18"/>
  <c r="D33" i="18"/>
  <c r="L32" i="18"/>
  <c r="D32" i="18"/>
  <c r="L31" i="18"/>
  <c r="D31" i="18"/>
  <c r="L30" i="18"/>
  <c r="D30" i="18"/>
  <c r="L29" i="18"/>
  <c r="D29" i="18"/>
  <c r="L28" i="18"/>
  <c r="D28" i="18"/>
  <c r="L27" i="18"/>
  <c r="M28" i="18" s="1"/>
  <c r="D27" i="18"/>
  <c r="E28" i="18" s="1"/>
  <c r="L25" i="18"/>
  <c r="D25" i="18"/>
  <c r="L24" i="18"/>
  <c r="D24" i="18"/>
  <c r="L23" i="18"/>
  <c r="D23" i="18"/>
  <c r="L22" i="18"/>
  <c r="D22" i="18"/>
  <c r="L21" i="18"/>
  <c r="D21" i="18"/>
  <c r="L20" i="18"/>
  <c r="D20" i="18"/>
  <c r="L19" i="18"/>
  <c r="M20" i="18" s="1"/>
  <c r="D19" i="18"/>
  <c r="E20" i="18" s="1"/>
  <c r="L17" i="18"/>
  <c r="D17" i="18"/>
  <c r="L16" i="18"/>
  <c r="D16" i="18"/>
  <c r="L15" i="18"/>
  <c r="D15" i="18"/>
  <c r="L14" i="18"/>
  <c r="D14" i="18"/>
  <c r="L13" i="18"/>
  <c r="D13" i="18"/>
  <c r="L12" i="18"/>
  <c r="D12" i="18"/>
  <c r="L11" i="18"/>
  <c r="M12" i="18" s="1"/>
  <c r="D11" i="18"/>
  <c r="E12" i="18" s="1"/>
  <c r="L9" i="18"/>
  <c r="D9" i="18"/>
  <c r="L8" i="18"/>
  <c r="D8" i="18"/>
  <c r="L7" i="18"/>
  <c r="D7" i="18"/>
  <c r="L6" i="18"/>
  <c r="D6" i="18"/>
  <c r="L5" i="18"/>
  <c r="D5" i="18"/>
  <c r="L4" i="18"/>
  <c r="D4" i="18"/>
  <c r="L3" i="18"/>
  <c r="M4" i="18" s="1"/>
  <c r="D3" i="18"/>
  <c r="E4" i="18" s="1"/>
  <c r="L33" i="17"/>
  <c r="D33" i="17"/>
  <c r="L32" i="17"/>
  <c r="D32" i="17"/>
  <c r="L31" i="17"/>
  <c r="D31" i="17"/>
  <c r="L30" i="17"/>
  <c r="D30" i="17"/>
  <c r="L29" i="17"/>
  <c r="D29" i="17"/>
  <c r="L28" i="17"/>
  <c r="D28" i="17"/>
  <c r="L27" i="17"/>
  <c r="M28" i="17" s="1"/>
  <c r="D27" i="17"/>
  <c r="E28" i="17" s="1"/>
  <c r="L25" i="17"/>
  <c r="D25" i="17"/>
  <c r="L24" i="17"/>
  <c r="D24" i="17"/>
  <c r="L23" i="17"/>
  <c r="D23" i="17"/>
  <c r="L22" i="17"/>
  <c r="D22" i="17"/>
  <c r="L21" i="17"/>
  <c r="D21" i="17"/>
  <c r="L20" i="17"/>
  <c r="D20" i="17"/>
  <c r="L19" i="17"/>
  <c r="M20" i="17" s="1"/>
  <c r="D19" i="17"/>
  <c r="E20" i="17" s="1"/>
  <c r="L17" i="17"/>
  <c r="D17" i="17"/>
  <c r="L16" i="17"/>
  <c r="D16" i="17"/>
  <c r="L15" i="17"/>
  <c r="D15" i="17"/>
  <c r="L14" i="17"/>
  <c r="D14" i="17"/>
  <c r="L13" i="17"/>
  <c r="D13" i="17"/>
  <c r="L12" i="17"/>
  <c r="D12" i="17"/>
  <c r="L11" i="17"/>
  <c r="M12" i="17" s="1"/>
  <c r="D11" i="17"/>
  <c r="E12" i="17" s="1"/>
  <c r="L9" i="17"/>
  <c r="D9" i="17"/>
  <c r="L8" i="17"/>
  <c r="D8" i="17"/>
  <c r="L7" i="17"/>
  <c r="D7" i="17"/>
  <c r="L6" i="17"/>
  <c r="D6" i="17"/>
  <c r="L5" i="17"/>
  <c r="D5" i="17"/>
  <c r="L4" i="17"/>
  <c r="D4" i="17"/>
  <c r="L3" i="17"/>
  <c r="M4" i="17" s="1"/>
  <c r="D3" i="17"/>
  <c r="E4" i="17" s="1"/>
  <c r="L33" i="16"/>
  <c r="D33" i="16"/>
  <c r="L32" i="16"/>
  <c r="D32" i="16"/>
  <c r="L31" i="16"/>
  <c r="D31" i="16"/>
  <c r="L30" i="16"/>
  <c r="D30" i="16"/>
  <c r="L29" i="16"/>
  <c r="D29" i="16"/>
  <c r="L28" i="16"/>
  <c r="D28" i="16"/>
  <c r="L27" i="16"/>
  <c r="M28" i="16" s="1"/>
  <c r="D27" i="16"/>
  <c r="E28" i="16" s="1"/>
  <c r="E29" i="16" s="1"/>
  <c r="L25" i="16"/>
  <c r="D25" i="16"/>
  <c r="L24" i="16"/>
  <c r="D24" i="16"/>
  <c r="L23" i="16"/>
  <c r="D23" i="16"/>
  <c r="L22" i="16"/>
  <c r="D22" i="16"/>
  <c r="L21" i="16"/>
  <c r="D21" i="16"/>
  <c r="L20" i="16"/>
  <c r="D20" i="16"/>
  <c r="L19" i="16"/>
  <c r="M20" i="16" s="1"/>
  <c r="D19" i="16"/>
  <c r="E20" i="16" s="1"/>
  <c r="L17" i="16"/>
  <c r="D17" i="16"/>
  <c r="L16" i="16"/>
  <c r="D16" i="16"/>
  <c r="L15" i="16"/>
  <c r="D15" i="16"/>
  <c r="L14" i="16"/>
  <c r="D14" i="16"/>
  <c r="L13" i="16"/>
  <c r="D13" i="16"/>
  <c r="L12" i="16"/>
  <c r="D12" i="16"/>
  <c r="L11" i="16"/>
  <c r="M12" i="16" s="1"/>
  <c r="D11" i="16"/>
  <c r="E12" i="16" s="1"/>
  <c r="L9" i="16"/>
  <c r="D9" i="16"/>
  <c r="L8" i="16"/>
  <c r="D8" i="16"/>
  <c r="L7" i="16"/>
  <c r="D7" i="16"/>
  <c r="L6" i="16"/>
  <c r="D6" i="16"/>
  <c r="L5" i="16"/>
  <c r="D5" i="16"/>
  <c r="L4" i="16"/>
  <c r="D4" i="16"/>
  <c r="L3" i="16"/>
  <c r="M4" i="16" s="1"/>
  <c r="D3" i="16"/>
  <c r="E4" i="16" s="1"/>
  <c r="L33" i="15"/>
  <c r="D33" i="15"/>
  <c r="L32" i="15"/>
  <c r="D32" i="15"/>
  <c r="L31" i="15"/>
  <c r="D31" i="15"/>
  <c r="L30" i="15"/>
  <c r="D30" i="15"/>
  <c r="L29" i="15"/>
  <c r="D29" i="15"/>
  <c r="L28" i="15"/>
  <c r="D28" i="15"/>
  <c r="L27" i="15"/>
  <c r="M28" i="15" s="1"/>
  <c r="D27" i="15"/>
  <c r="E28" i="15" s="1"/>
  <c r="L25" i="15"/>
  <c r="D25" i="15"/>
  <c r="L24" i="15"/>
  <c r="D24" i="15"/>
  <c r="L23" i="15"/>
  <c r="D23" i="15"/>
  <c r="L22" i="15"/>
  <c r="D22" i="15"/>
  <c r="L21" i="15"/>
  <c r="D21" i="15"/>
  <c r="L20" i="15"/>
  <c r="D20" i="15"/>
  <c r="L19" i="15"/>
  <c r="M20" i="15" s="1"/>
  <c r="D19" i="15"/>
  <c r="E20" i="15" s="1"/>
  <c r="L17" i="15"/>
  <c r="D17" i="15"/>
  <c r="L16" i="15"/>
  <c r="D16" i="15"/>
  <c r="L15" i="15"/>
  <c r="D15" i="15"/>
  <c r="L14" i="15"/>
  <c r="D14" i="15"/>
  <c r="L13" i="15"/>
  <c r="D13" i="15"/>
  <c r="L12" i="15"/>
  <c r="D12" i="15"/>
  <c r="L11" i="15"/>
  <c r="M12" i="15" s="1"/>
  <c r="D11" i="15"/>
  <c r="E12" i="15" s="1"/>
  <c r="L9" i="15"/>
  <c r="D9" i="15"/>
  <c r="L8" i="15"/>
  <c r="D8" i="15"/>
  <c r="L7" i="15"/>
  <c r="D7" i="15"/>
  <c r="L6" i="15"/>
  <c r="D6" i="15"/>
  <c r="L5" i="15"/>
  <c r="D5" i="15"/>
  <c r="L4" i="15"/>
  <c r="D4" i="15"/>
  <c r="L3" i="15"/>
  <c r="M4" i="15" s="1"/>
  <c r="D3" i="15"/>
  <c r="E4" i="15" s="1"/>
  <c r="L33" i="14"/>
  <c r="D33" i="14"/>
  <c r="L32" i="14"/>
  <c r="D32" i="14"/>
  <c r="L31" i="14"/>
  <c r="D31" i="14"/>
  <c r="L30" i="14"/>
  <c r="D30" i="14"/>
  <c r="L29" i="14"/>
  <c r="D29" i="14"/>
  <c r="L28" i="14"/>
  <c r="D28" i="14"/>
  <c r="L27" i="14"/>
  <c r="M28" i="14" s="1"/>
  <c r="D27" i="14"/>
  <c r="E28" i="14" s="1"/>
  <c r="E29" i="14" s="1"/>
  <c r="L25" i="14"/>
  <c r="D25" i="14"/>
  <c r="L24" i="14"/>
  <c r="D24" i="14"/>
  <c r="L23" i="14"/>
  <c r="D23" i="14"/>
  <c r="L22" i="14"/>
  <c r="D22" i="14"/>
  <c r="L21" i="14"/>
  <c r="D21" i="14"/>
  <c r="L20" i="14"/>
  <c r="D20" i="14"/>
  <c r="L19" i="14"/>
  <c r="M20" i="14" s="1"/>
  <c r="M21" i="14" s="1"/>
  <c r="D19" i="14"/>
  <c r="E20" i="14" s="1"/>
  <c r="L17" i="14"/>
  <c r="D17" i="14"/>
  <c r="L16" i="14"/>
  <c r="D16" i="14"/>
  <c r="L15" i="14"/>
  <c r="D15" i="14"/>
  <c r="L14" i="14"/>
  <c r="D14" i="14"/>
  <c r="L13" i="14"/>
  <c r="D13" i="14"/>
  <c r="L12" i="14"/>
  <c r="D12" i="14"/>
  <c r="L11" i="14"/>
  <c r="M12" i="14" s="1"/>
  <c r="D11" i="14"/>
  <c r="E12" i="14" s="1"/>
  <c r="L9" i="14"/>
  <c r="D9" i="14"/>
  <c r="L8" i="14"/>
  <c r="D8" i="14"/>
  <c r="L7" i="14"/>
  <c r="D7" i="14"/>
  <c r="L6" i="14"/>
  <c r="D6" i="14"/>
  <c r="L5" i="14"/>
  <c r="D5" i="14"/>
  <c r="L4" i="14"/>
  <c r="D4" i="14"/>
  <c r="L3" i="14"/>
  <c r="M4" i="14" s="1"/>
  <c r="D3" i="14"/>
  <c r="E4" i="14" s="1"/>
  <c r="L27" i="13"/>
  <c r="M28" i="13" s="1"/>
  <c r="L22" i="13"/>
  <c r="L19" i="13"/>
  <c r="M20" i="13" s="1"/>
  <c r="L14" i="13"/>
  <c r="L11" i="13"/>
  <c r="M12" i="13" s="1"/>
  <c r="L6" i="13"/>
  <c r="L3" i="13"/>
  <c r="M4" i="13" s="1"/>
  <c r="L33" i="13"/>
  <c r="D33" i="13"/>
  <c r="L32" i="13"/>
  <c r="D32" i="13"/>
  <c r="L31" i="13"/>
  <c r="D31" i="13"/>
  <c r="L30" i="13"/>
  <c r="D30" i="13"/>
  <c r="L29" i="13"/>
  <c r="D29" i="13"/>
  <c r="L28" i="13"/>
  <c r="D28" i="13"/>
  <c r="D27" i="13"/>
  <c r="E28" i="13" s="1"/>
  <c r="E29" i="13" s="1"/>
  <c r="L25" i="13"/>
  <c r="D25" i="13"/>
  <c r="L24" i="13"/>
  <c r="D24" i="13"/>
  <c r="L23" i="13"/>
  <c r="D23" i="13"/>
  <c r="D22" i="13"/>
  <c r="L21" i="13"/>
  <c r="D21" i="13"/>
  <c r="L20" i="13"/>
  <c r="E20" i="13"/>
  <c r="D20" i="13"/>
  <c r="D19" i="13"/>
  <c r="L17" i="13"/>
  <c r="D17" i="13"/>
  <c r="L16" i="13"/>
  <c r="D16" i="13"/>
  <c r="L15" i="13"/>
  <c r="D15" i="13"/>
  <c r="D14" i="13"/>
  <c r="L13" i="13"/>
  <c r="D13" i="13"/>
  <c r="L12" i="13"/>
  <c r="D12" i="13"/>
  <c r="D11" i="13"/>
  <c r="E12" i="13" s="1"/>
  <c r="L9" i="13"/>
  <c r="D9" i="13"/>
  <c r="L8" i="13"/>
  <c r="D8" i="13"/>
  <c r="L7" i="13"/>
  <c r="D7" i="13"/>
  <c r="D6" i="13"/>
  <c r="L5" i="13"/>
  <c r="D5" i="13"/>
  <c r="L4" i="13"/>
  <c r="D4" i="13"/>
  <c r="D3" i="13"/>
  <c r="E4" i="13" s="1"/>
  <c r="L33" i="11"/>
  <c r="D33" i="11"/>
  <c r="L32" i="11"/>
  <c r="D32" i="11"/>
  <c r="L31" i="11"/>
  <c r="D31" i="11"/>
  <c r="L30" i="11"/>
  <c r="D30" i="11"/>
  <c r="L29" i="11"/>
  <c r="D29" i="11"/>
  <c r="L28" i="11"/>
  <c r="D28" i="11"/>
  <c r="L27" i="11"/>
  <c r="M28" i="11" s="1"/>
  <c r="D27" i="11"/>
  <c r="E28" i="11" s="1"/>
  <c r="L25" i="11"/>
  <c r="D25" i="11"/>
  <c r="L24" i="11"/>
  <c r="D24" i="11"/>
  <c r="L23" i="11"/>
  <c r="D23" i="11"/>
  <c r="L22" i="11"/>
  <c r="D22" i="11"/>
  <c r="L21" i="11"/>
  <c r="D21" i="11"/>
  <c r="L20" i="11"/>
  <c r="D20" i="11"/>
  <c r="L19" i="11"/>
  <c r="M20" i="11" s="1"/>
  <c r="D19" i="11"/>
  <c r="E20" i="11" s="1"/>
  <c r="L17" i="11"/>
  <c r="D17" i="11"/>
  <c r="L16" i="11"/>
  <c r="D16" i="11"/>
  <c r="L15" i="11"/>
  <c r="D15" i="11"/>
  <c r="L14" i="11"/>
  <c r="D14" i="11"/>
  <c r="L13" i="11"/>
  <c r="D13" i="11"/>
  <c r="L12" i="11"/>
  <c r="D12" i="11"/>
  <c r="L11" i="11"/>
  <c r="M12" i="11" s="1"/>
  <c r="D11" i="11"/>
  <c r="E12" i="11" s="1"/>
  <c r="L9" i="11"/>
  <c r="D9" i="11"/>
  <c r="L8" i="11"/>
  <c r="D8" i="11"/>
  <c r="L7" i="11"/>
  <c r="D7" i="11"/>
  <c r="L6" i="11"/>
  <c r="D6" i="11"/>
  <c r="L5" i="11"/>
  <c r="D5" i="11"/>
  <c r="L4" i="11"/>
  <c r="D4" i="11"/>
  <c r="L3" i="11"/>
  <c r="M4" i="11" s="1"/>
  <c r="D3" i="11"/>
  <c r="E4" i="11" s="1"/>
  <c r="L33" i="10"/>
  <c r="D33" i="10"/>
  <c r="L32" i="10"/>
  <c r="D32" i="10"/>
  <c r="L31" i="10"/>
  <c r="D31" i="10"/>
  <c r="L30" i="10"/>
  <c r="D30" i="10"/>
  <c r="L29" i="10"/>
  <c r="D29" i="10"/>
  <c r="L28" i="10"/>
  <c r="D28" i="10"/>
  <c r="L27" i="10"/>
  <c r="M28" i="10" s="1"/>
  <c r="D27" i="10"/>
  <c r="E28" i="10" s="1"/>
  <c r="L25" i="10"/>
  <c r="D25" i="10"/>
  <c r="L24" i="10"/>
  <c r="D24" i="10"/>
  <c r="L23" i="10"/>
  <c r="D23" i="10"/>
  <c r="L22" i="10"/>
  <c r="D22" i="10"/>
  <c r="L21" i="10"/>
  <c r="D21" i="10"/>
  <c r="L20" i="10"/>
  <c r="D20" i="10"/>
  <c r="L19" i="10"/>
  <c r="M20" i="10" s="1"/>
  <c r="D19" i="10"/>
  <c r="E20" i="10" s="1"/>
  <c r="L17" i="10"/>
  <c r="D17" i="10"/>
  <c r="L16" i="10"/>
  <c r="D16" i="10"/>
  <c r="L15" i="10"/>
  <c r="D15" i="10"/>
  <c r="L14" i="10"/>
  <c r="D14" i="10"/>
  <c r="L13" i="10"/>
  <c r="D13" i="10"/>
  <c r="L12" i="10"/>
  <c r="D12" i="10"/>
  <c r="L11" i="10"/>
  <c r="M12" i="10" s="1"/>
  <c r="D11" i="10"/>
  <c r="E12" i="10" s="1"/>
  <c r="L9" i="10"/>
  <c r="D9" i="10"/>
  <c r="L8" i="10"/>
  <c r="D8" i="10"/>
  <c r="L7" i="10"/>
  <c r="D7" i="10"/>
  <c r="L6" i="10"/>
  <c r="D6" i="10"/>
  <c r="L5" i="10"/>
  <c r="D5" i="10"/>
  <c r="L4" i="10"/>
  <c r="D4" i="10"/>
  <c r="L3" i="10"/>
  <c r="M4" i="10" s="1"/>
  <c r="D3" i="10"/>
  <c r="E4" i="10" s="1"/>
  <c r="L33" i="9"/>
  <c r="D33" i="9"/>
  <c r="L32" i="9"/>
  <c r="D32" i="9"/>
  <c r="L31" i="9"/>
  <c r="D31" i="9"/>
  <c r="L30" i="9"/>
  <c r="D30" i="9"/>
  <c r="L29" i="9"/>
  <c r="D29" i="9"/>
  <c r="L28" i="9"/>
  <c r="D28" i="9"/>
  <c r="L27" i="9"/>
  <c r="M28" i="9" s="1"/>
  <c r="D27" i="9"/>
  <c r="E28" i="9" s="1"/>
  <c r="E29" i="9" s="1"/>
  <c r="L25" i="9"/>
  <c r="D25" i="9"/>
  <c r="L24" i="9"/>
  <c r="D24" i="9"/>
  <c r="L23" i="9"/>
  <c r="D23" i="9"/>
  <c r="L22" i="9"/>
  <c r="D22" i="9"/>
  <c r="L21" i="9"/>
  <c r="D21" i="9"/>
  <c r="L20" i="9"/>
  <c r="D20" i="9"/>
  <c r="L19" i="9"/>
  <c r="M20" i="9" s="1"/>
  <c r="D19" i="9"/>
  <c r="E20" i="9" s="1"/>
  <c r="L17" i="9"/>
  <c r="D17" i="9"/>
  <c r="L16" i="9"/>
  <c r="D16" i="9"/>
  <c r="L15" i="9"/>
  <c r="D15" i="9"/>
  <c r="L14" i="9"/>
  <c r="D14" i="9"/>
  <c r="L13" i="9"/>
  <c r="D13" i="9"/>
  <c r="L12" i="9"/>
  <c r="D12" i="9"/>
  <c r="L11" i="9"/>
  <c r="M12" i="9" s="1"/>
  <c r="D11" i="9"/>
  <c r="E12" i="9" s="1"/>
  <c r="F11" i="9" s="1"/>
  <c r="G11" i="9" s="1"/>
  <c r="L9" i="9"/>
  <c r="D9" i="9"/>
  <c r="L8" i="9"/>
  <c r="D8" i="9"/>
  <c r="L7" i="9"/>
  <c r="D7" i="9"/>
  <c r="L6" i="9"/>
  <c r="D6" i="9"/>
  <c r="L5" i="9"/>
  <c r="D5" i="9"/>
  <c r="L4" i="9"/>
  <c r="D4" i="9"/>
  <c r="L3" i="9"/>
  <c r="M4" i="9" s="1"/>
  <c r="D3" i="9"/>
  <c r="E4" i="9" s="1"/>
  <c r="L33" i="8"/>
  <c r="D33" i="8"/>
  <c r="L32" i="8"/>
  <c r="D32" i="8"/>
  <c r="L31" i="8"/>
  <c r="D31" i="8"/>
  <c r="L30" i="8"/>
  <c r="D30" i="8"/>
  <c r="L29" i="8"/>
  <c r="D29" i="8"/>
  <c r="L28" i="8"/>
  <c r="D28" i="8"/>
  <c r="L27" i="8"/>
  <c r="M28" i="8" s="1"/>
  <c r="D27" i="8"/>
  <c r="E28" i="8" s="1"/>
  <c r="L25" i="8"/>
  <c r="D25" i="8"/>
  <c r="L24" i="8"/>
  <c r="D24" i="8"/>
  <c r="L23" i="8"/>
  <c r="D23" i="8"/>
  <c r="L22" i="8"/>
  <c r="D22" i="8"/>
  <c r="L21" i="8"/>
  <c r="D21" i="8"/>
  <c r="L20" i="8"/>
  <c r="D20" i="8"/>
  <c r="L19" i="8"/>
  <c r="M20" i="8" s="1"/>
  <c r="D19" i="8"/>
  <c r="E20" i="8" s="1"/>
  <c r="E21" i="8" s="1"/>
  <c r="L17" i="8"/>
  <c r="D17" i="8"/>
  <c r="L16" i="8"/>
  <c r="D16" i="8"/>
  <c r="L15" i="8"/>
  <c r="D15" i="8"/>
  <c r="L14" i="8"/>
  <c r="D14" i="8"/>
  <c r="L13" i="8"/>
  <c r="D13" i="8"/>
  <c r="L12" i="8"/>
  <c r="D12" i="8"/>
  <c r="L11" i="8"/>
  <c r="M12" i="8" s="1"/>
  <c r="D11" i="8"/>
  <c r="E12" i="8" s="1"/>
  <c r="L9" i="8"/>
  <c r="D9" i="8"/>
  <c r="L8" i="8"/>
  <c r="D8" i="8"/>
  <c r="L7" i="8"/>
  <c r="D7" i="8"/>
  <c r="L6" i="8"/>
  <c r="D6" i="8"/>
  <c r="L5" i="8"/>
  <c r="D5" i="8"/>
  <c r="L4" i="8"/>
  <c r="D4" i="8"/>
  <c r="L3" i="8"/>
  <c r="M4" i="8" s="1"/>
  <c r="D3" i="8"/>
  <c r="E4" i="8" s="1"/>
  <c r="L33" i="7"/>
  <c r="D33" i="7"/>
  <c r="L32" i="7"/>
  <c r="D32" i="7"/>
  <c r="L31" i="7"/>
  <c r="D31" i="7"/>
  <c r="L30" i="7"/>
  <c r="D30" i="7"/>
  <c r="L29" i="7"/>
  <c r="D29" i="7"/>
  <c r="L28" i="7"/>
  <c r="D28" i="7"/>
  <c r="L27" i="7"/>
  <c r="M28" i="7" s="1"/>
  <c r="D27" i="7"/>
  <c r="E28" i="7" s="1"/>
  <c r="E29" i="7" s="1"/>
  <c r="L25" i="7"/>
  <c r="D25" i="7"/>
  <c r="L24" i="7"/>
  <c r="D24" i="7"/>
  <c r="L23" i="7"/>
  <c r="D23" i="7"/>
  <c r="L22" i="7"/>
  <c r="D22" i="7"/>
  <c r="L21" i="7"/>
  <c r="D21" i="7"/>
  <c r="L20" i="7"/>
  <c r="D20" i="7"/>
  <c r="L19" i="7"/>
  <c r="M20" i="7" s="1"/>
  <c r="D19" i="7"/>
  <c r="E20" i="7" s="1"/>
  <c r="L17" i="7"/>
  <c r="D17" i="7"/>
  <c r="L16" i="7"/>
  <c r="D16" i="7"/>
  <c r="L15" i="7"/>
  <c r="D15" i="7"/>
  <c r="L14" i="7"/>
  <c r="D14" i="7"/>
  <c r="L13" i="7"/>
  <c r="D13" i="7"/>
  <c r="L12" i="7"/>
  <c r="D12" i="7"/>
  <c r="L11" i="7"/>
  <c r="M12" i="7" s="1"/>
  <c r="D11" i="7"/>
  <c r="E12" i="7" s="1"/>
  <c r="F11" i="7" s="1"/>
  <c r="G11" i="7" s="1"/>
  <c r="L9" i="7"/>
  <c r="D9" i="7"/>
  <c r="L8" i="7"/>
  <c r="D8" i="7"/>
  <c r="L7" i="7"/>
  <c r="D7" i="7"/>
  <c r="L6" i="7"/>
  <c r="D6" i="7"/>
  <c r="L5" i="7"/>
  <c r="D5" i="7"/>
  <c r="L4" i="7"/>
  <c r="D4" i="7"/>
  <c r="L3" i="7"/>
  <c r="M4" i="7" s="1"/>
  <c r="D3" i="7"/>
  <c r="E4" i="7" s="1"/>
  <c r="L33" i="6"/>
  <c r="D33" i="6"/>
  <c r="L32" i="6"/>
  <c r="D32" i="6"/>
  <c r="L31" i="6"/>
  <c r="D31" i="6"/>
  <c r="L30" i="6"/>
  <c r="D30" i="6"/>
  <c r="L29" i="6"/>
  <c r="D29" i="6"/>
  <c r="L28" i="6"/>
  <c r="D28" i="6"/>
  <c r="L27" i="6"/>
  <c r="M28" i="6" s="1"/>
  <c r="D27" i="6"/>
  <c r="E28" i="6" s="1"/>
  <c r="E29" i="6" s="1"/>
  <c r="L25" i="6"/>
  <c r="D25" i="6"/>
  <c r="L24" i="6"/>
  <c r="D24" i="6"/>
  <c r="L23" i="6"/>
  <c r="D23" i="6"/>
  <c r="L22" i="6"/>
  <c r="D22" i="6"/>
  <c r="L21" i="6"/>
  <c r="D21" i="6"/>
  <c r="L20" i="6"/>
  <c r="D20" i="6"/>
  <c r="L19" i="6"/>
  <c r="M20" i="6" s="1"/>
  <c r="D19" i="6"/>
  <c r="E20" i="6" s="1"/>
  <c r="L17" i="6"/>
  <c r="D17" i="6"/>
  <c r="L16" i="6"/>
  <c r="D16" i="6"/>
  <c r="L15" i="6"/>
  <c r="D15" i="6"/>
  <c r="L14" i="6"/>
  <c r="D14" i="6"/>
  <c r="L13" i="6"/>
  <c r="D13" i="6"/>
  <c r="L12" i="6"/>
  <c r="D12" i="6"/>
  <c r="L11" i="6"/>
  <c r="M12" i="6" s="1"/>
  <c r="D11" i="6"/>
  <c r="E12" i="6" s="1"/>
  <c r="L9" i="6"/>
  <c r="D9" i="6"/>
  <c r="L8" i="6"/>
  <c r="D8" i="6"/>
  <c r="L7" i="6"/>
  <c r="D7" i="6"/>
  <c r="L6" i="6"/>
  <c r="D6" i="6"/>
  <c r="L5" i="6"/>
  <c r="D5" i="6"/>
  <c r="L4" i="6"/>
  <c r="D4" i="6"/>
  <c r="L3" i="6"/>
  <c r="M4" i="6" s="1"/>
  <c r="D3" i="6"/>
  <c r="E4" i="6" s="1"/>
  <c r="L33" i="5"/>
  <c r="D33" i="5"/>
  <c r="L32" i="5"/>
  <c r="D32" i="5"/>
  <c r="L31" i="5"/>
  <c r="D31" i="5"/>
  <c r="L30" i="5"/>
  <c r="D30" i="5"/>
  <c r="L29" i="5"/>
  <c r="D29" i="5"/>
  <c r="L28" i="5"/>
  <c r="D28" i="5"/>
  <c r="L27" i="5"/>
  <c r="M28" i="5" s="1"/>
  <c r="D27" i="5"/>
  <c r="E28" i="5" s="1"/>
  <c r="L25" i="5"/>
  <c r="D25" i="5"/>
  <c r="L24" i="5"/>
  <c r="D24" i="5"/>
  <c r="L23" i="5"/>
  <c r="D23" i="5"/>
  <c r="L22" i="5"/>
  <c r="D22" i="5"/>
  <c r="L21" i="5"/>
  <c r="D21" i="5"/>
  <c r="L20" i="5"/>
  <c r="D20" i="5"/>
  <c r="L19" i="5"/>
  <c r="M20" i="5" s="1"/>
  <c r="D19" i="5"/>
  <c r="E20" i="5" s="1"/>
  <c r="F19" i="5" s="1"/>
  <c r="L17" i="5"/>
  <c r="D17" i="5"/>
  <c r="L16" i="5"/>
  <c r="D16" i="5"/>
  <c r="L15" i="5"/>
  <c r="D15" i="5"/>
  <c r="L14" i="5"/>
  <c r="D14" i="5"/>
  <c r="L13" i="5"/>
  <c r="D13" i="5"/>
  <c r="L12" i="5"/>
  <c r="D12" i="5"/>
  <c r="L11" i="5"/>
  <c r="M12" i="5" s="1"/>
  <c r="D11" i="5"/>
  <c r="E12" i="5" s="1"/>
  <c r="L9" i="5"/>
  <c r="D9" i="5"/>
  <c r="L8" i="5"/>
  <c r="D8" i="5"/>
  <c r="L7" i="5"/>
  <c r="D7" i="5"/>
  <c r="L6" i="5"/>
  <c r="D6" i="5"/>
  <c r="L5" i="5"/>
  <c r="D5" i="5"/>
  <c r="L4" i="5"/>
  <c r="D4" i="5"/>
  <c r="L3" i="5"/>
  <c r="M4" i="5" s="1"/>
  <c r="D3" i="5"/>
  <c r="E4" i="5" s="1"/>
  <c r="L33" i="3"/>
  <c r="D33" i="3"/>
  <c r="L32" i="3"/>
  <c r="D32" i="3"/>
  <c r="L31" i="3"/>
  <c r="D31" i="3"/>
  <c r="L30" i="3"/>
  <c r="D30" i="3"/>
  <c r="L29" i="3"/>
  <c r="D29" i="3"/>
  <c r="L28" i="3"/>
  <c r="D28" i="3"/>
  <c r="L27" i="3"/>
  <c r="M28" i="3" s="1"/>
  <c r="D27" i="3"/>
  <c r="E28" i="3" s="1"/>
  <c r="F27" i="3" s="1"/>
  <c r="L25" i="3"/>
  <c r="D25" i="3"/>
  <c r="L24" i="3"/>
  <c r="D24" i="3"/>
  <c r="L23" i="3"/>
  <c r="D23" i="3"/>
  <c r="L22" i="3"/>
  <c r="D22" i="3"/>
  <c r="L21" i="3"/>
  <c r="D21" i="3"/>
  <c r="L20" i="3"/>
  <c r="D20" i="3"/>
  <c r="L19" i="3"/>
  <c r="M20" i="3" s="1"/>
  <c r="D19" i="3"/>
  <c r="E20" i="3" s="1"/>
  <c r="L17" i="3"/>
  <c r="D17" i="3"/>
  <c r="L16" i="3"/>
  <c r="D16" i="3"/>
  <c r="L15" i="3"/>
  <c r="D15" i="3"/>
  <c r="L14" i="3"/>
  <c r="D14" i="3"/>
  <c r="L13" i="3"/>
  <c r="D13" i="3"/>
  <c r="L12" i="3"/>
  <c r="D12" i="3"/>
  <c r="L11" i="3"/>
  <c r="M12" i="3" s="1"/>
  <c r="D11" i="3"/>
  <c r="E12" i="3" s="1"/>
  <c r="L9" i="3"/>
  <c r="D9" i="3"/>
  <c r="L8" i="3"/>
  <c r="D8" i="3"/>
  <c r="L7" i="3"/>
  <c r="D7" i="3"/>
  <c r="L6" i="3"/>
  <c r="D6" i="3"/>
  <c r="L5" i="3"/>
  <c r="D5" i="3"/>
  <c r="L4" i="3"/>
  <c r="D4" i="3"/>
  <c r="L3" i="3"/>
  <c r="M4" i="3" s="1"/>
  <c r="D3" i="3"/>
  <c r="E4" i="3" s="1"/>
  <c r="L33" i="1"/>
  <c r="D33" i="1"/>
  <c r="L32" i="1"/>
  <c r="D32" i="1"/>
  <c r="L31" i="1"/>
  <c r="D31" i="1"/>
  <c r="L30" i="1"/>
  <c r="D30" i="1"/>
  <c r="L29" i="1"/>
  <c r="D29" i="1"/>
  <c r="L28" i="1"/>
  <c r="E28" i="1"/>
  <c r="E29" i="1" s="1"/>
  <c r="D28" i="1"/>
  <c r="L27" i="1"/>
  <c r="M28" i="1" s="1"/>
  <c r="D27" i="1"/>
  <c r="L25" i="1"/>
  <c r="D25" i="1"/>
  <c r="L24" i="1"/>
  <c r="D24" i="1"/>
  <c r="L23" i="1"/>
  <c r="D23" i="1"/>
  <c r="L22" i="1"/>
  <c r="D22" i="1"/>
  <c r="L21" i="1"/>
  <c r="D21" i="1"/>
  <c r="L20" i="1"/>
  <c r="D20" i="1"/>
  <c r="L19" i="1"/>
  <c r="M20" i="1" s="1"/>
  <c r="D19" i="1"/>
  <c r="E20" i="1" s="1"/>
  <c r="L17" i="1"/>
  <c r="D17" i="1"/>
  <c r="L16" i="1"/>
  <c r="D16" i="1"/>
  <c r="L15" i="1"/>
  <c r="D15" i="1"/>
  <c r="L14" i="1"/>
  <c r="D14" i="1"/>
  <c r="L13" i="1"/>
  <c r="D13" i="1"/>
  <c r="L12" i="1"/>
  <c r="D12" i="1"/>
  <c r="L11" i="1"/>
  <c r="M12" i="1" s="1"/>
  <c r="D11" i="1"/>
  <c r="E12" i="1" s="1"/>
  <c r="F11" i="1" s="1"/>
  <c r="L9" i="1"/>
  <c r="D9" i="1"/>
  <c r="L8" i="1"/>
  <c r="D8" i="1"/>
  <c r="L7" i="1"/>
  <c r="D7" i="1"/>
  <c r="L6" i="1"/>
  <c r="D6" i="1"/>
  <c r="L5" i="1"/>
  <c r="D5" i="1"/>
  <c r="L4" i="1"/>
  <c r="D4" i="1"/>
  <c r="L3" i="1"/>
  <c r="M4" i="1" s="1"/>
  <c r="D3" i="1"/>
  <c r="E4" i="1" s="1"/>
  <c r="L33" i="4"/>
  <c r="L32" i="4"/>
  <c r="L31" i="4"/>
  <c r="L30" i="4"/>
  <c r="L29" i="4"/>
  <c r="L28" i="4"/>
  <c r="L27" i="4"/>
  <c r="M28" i="4" s="1"/>
  <c r="M29" i="4" s="1"/>
  <c r="L25" i="4"/>
  <c r="L24" i="4"/>
  <c r="L23" i="4"/>
  <c r="L22" i="4"/>
  <c r="L21" i="4"/>
  <c r="L20" i="4"/>
  <c r="L19" i="4"/>
  <c r="M20" i="4" s="1"/>
  <c r="M21" i="4" s="1"/>
  <c r="M22" i="4" s="1"/>
  <c r="L17" i="4"/>
  <c r="L16" i="4"/>
  <c r="L15" i="4"/>
  <c r="L14" i="4"/>
  <c r="L13" i="4"/>
  <c r="L12" i="4"/>
  <c r="L11" i="4"/>
  <c r="M12" i="4" s="1"/>
  <c r="L9" i="4"/>
  <c r="L8" i="4"/>
  <c r="L7" i="4"/>
  <c r="L6" i="4"/>
  <c r="L5" i="4"/>
  <c r="L4" i="4"/>
  <c r="L3" i="4"/>
  <c r="M4" i="4" s="1"/>
  <c r="E29" i="18" l="1"/>
  <c r="F28" i="18" s="1"/>
  <c r="G28" i="18" s="1"/>
  <c r="M21" i="18"/>
  <c r="N20" i="18" s="1"/>
  <c r="O20" i="18" s="1"/>
  <c r="E29" i="19"/>
  <c r="E21" i="5"/>
  <c r="E22" i="5" s="1"/>
  <c r="F11" i="6"/>
  <c r="G11" i="6" s="1"/>
  <c r="E13" i="6"/>
  <c r="E14" i="6" s="1"/>
  <c r="E29" i="21"/>
  <c r="E13" i="22"/>
  <c r="E14" i="22" s="1"/>
  <c r="E15" i="22" s="1"/>
  <c r="F11" i="21"/>
  <c r="G11" i="21" s="1"/>
  <c r="E13" i="21"/>
  <c r="E14" i="21" s="1"/>
  <c r="E15" i="21" s="1"/>
  <c r="F14" i="21" s="1"/>
  <c r="E29" i="20"/>
  <c r="E30" i="20" s="1"/>
  <c r="F29" i="20" s="1"/>
  <c r="F11" i="16"/>
  <c r="G11" i="16" s="1"/>
  <c r="E13" i="16"/>
  <c r="E14" i="16" s="1"/>
  <c r="E15" i="16" s="1"/>
  <c r="F14" i="16" s="1"/>
  <c r="E5" i="22"/>
  <c r="F4" i="22" s="1"/>
  <c r="F3" i="22"/>
  <c r="G3" i="22" s="1"/>
  <c r="M5" i="22"/>
  <c r="N3" i="22"/>
  <c r="O3" i="22" s="1"/>
  <c r="M21" i="22"/>
  <c r="N20" i="22" s="1"/>
  <c r="N19" i="22"/>
  <c r="O19" i="22" s="1"/>
  <c r="E29" i="22"/>
  <c r="F28" i="22" s="1"/>
  <c r="F27" i="22"/>
  <c r="G27" i="22" s="1"/>
  <c r="N11" i="22"/>
  <c r="O11" i="22" s="1"/>
  <c r="M13" i="22"/>
  <c r="N12" i="22" s="1"/>
  <c r="M29" i="22"/>
  <c r="N28" i="22" s="1"/>
  <c r="N27" i="22"/>
  <c r="O27" i="22" s="1"/>
  <c r="F12" i="22"/>
  <c r="G12" i="22" s="1"/>
  <c r="F19" i="22"/>
  <c r="G19" i="22" s="1"/>
  <c r="E21" i="22"/>
  <c r="F20" i="22" s="1"/>
  <c r="E30" i="21"/>
  <c r="F29" i="21" s="1"/>
  <c r="N11" i="21"/>
  <c r="O11" i="21" s="1"/>
  <c r="M13" i="21"/>
  <c r="E5" i="21"/>
  <c r="F4" i="21" s="1"/>
  <c r="F3" i="21"/>
  <c r="G3" i="21" s="1"/>
  <c r="M21" i="21"/>
  <c r="N19" i="21"/>
  <c r="O19" i="21" s="1"/>
  <c r="M5" i="21"/>
  <c r="N4" i="21" s="1"/>
  <c r="N3" i="21"/>
  <c r="O3" i="21" s="1"/>
  <c r="M29" i="21"/>
  <c r="N28" i="21" s="1"/>
  <c r="N27" i="21"/>
  <c r="O27" i="21" s="1"/>
  <c r="F28" i="21"/>
  <c r="G28" i="21" s="1"/>
  <c r="F27" i="21"/>
  <c r="G27" i="21" s="1"/>
  <c r="F19" i="21"/>
  <c r="G19" i="21" s="1"/>
  <c r="E21" i="21"/>
  <c r="F20" i="21" s="1"/>
  <c r="M22" i="20"/>
  <c r="N21" i="20" s="1"/>
  <c r="E5" i="20"/>
  <c r="F3" i="20"/>
  <c r="G3" i="20" s="1"/>
  <c r="N27" i="20"/>
  <c r="O27" i="20" s="1"/>
  <c r="M29" i="20"/>
  <c r="M5" i="20"/>
  <c r="N3" i="20"/>
  <c r="O3" i="20" s="1"/>
  <c r="F11" i="20"/>
  <c r="G11" i="20" s="1"/>
  <c r="E13" i="20"/>
  <c r="F12" i="20" s="1"/>
  <c r="N11" i="20"/>
  <c r="O11" i="20" s="1"/>
  <c r="M13" i="20"/>
  <c r="N12" i="20" s="1"/>
  <c r="N20" i="20"/>
  <c r="O20" i="20" s="1"/>
  <c r="F28" i="20"/>
  <c r="G28" i="20" s="1"/>
  <c r="F27" i="20"/>
  <c r="G27" i="20"/>
  <c r="N19" i="20"/>
  <c r="O19" i="20" s="1"/>
  <c r="F19" i="20"/>
  <c r="G19" i="20" s="1"/>
  <c r="E21" i="20"/>
  <c r="F11" i="19"/>
  <c r="G11" i="19" s="1"/>
  <c r="E13" i="19"/>
  <c r="N11" i="19"/>
  <c r="O11" i="19" s="1"/>
  <c r="M13" i="19"/>
  <c r="M21" i="19"/>
  <c r="N20" i="19" s="1"/>
  <c r="N19" i="19"/>
  <c r="O19" i="19" s="1"/>
  <c r="E30" i="19"/>
  <c r="F29" i="19" s="1"/>
  <c r="M5" i="19"/>
  <c r="N3" i="19"/>
  <c r="O3" i="19" s="1"/>
  <c r="N27" i="19"/>
  <c r="O27" i="19" s="1"/>
  <c r="M29" i="19"/>
  <c r="N28" i="19" s="1"/>
  <c r="F28" i="19"/>
  <c r="G28" i="19" s="1"/>
  <c r="F27" i="19"/>
  <c r="G27" i="19" s="1"/>
  <c r="F3" i="19"/>
  <c r="E5" i="19"/>
  <c r="F4" i="19" s="1"/>
  <c r="G3" i="19"/>
  <c r="F19" i="19"/>
  <c r="G19" i="19" s="1"/>
  <c r="E21" i="19"/>
  <c r="F20" i="19" s="1"/>
  <c r="E5" i="18"/>
  <c r="F3" i="18"/>
  <c r="G3" i="18" s="1"/>
  <c r="M5" i="18"/>
  <c r="N3" i="18"/>
  <c r="O3" i="18" s="1"/>
  <c r="F11" i="18"/>
  <c r="G11" i="18" s="1"/>
  <c r="E13" i="18"/>
  <c r="M29" i="18"/>
  <c r="N28" i="18" s="1"/>
  <c r="N27" i="18"/>
  <c r="O27" i="18" s="1"/>
  <c r="N11" i="18"/>
  <c r="O11" i="18" s="1"/>
  <c r="M13" i="18"/>
  <c r="F27" i="18"/>
  <c r="G27" i="18" s="1"/>
  <c r="N19" i="18"/>
  <c r="O19" i="18" s="1"/>
  <c r="F19" i="18"/>
  <c r="G19" i="18" s="1"/>
  <c r="E21" i="18"/>
  <c r="F20" i="18" s="1"/>
  <c r="M21" i="17"/>
  <c r="N20" i="17" s="1"/>
  <c r="N19" i="17"/>
  <c r="O19" i="17" s="1"/>
  <c r="E5" i="17"/>
  <c r="F4" i="17" s="1"/>
  <c r="F3" i="17"/>
  <c r="G3" i="17" s="1"/>
  <c r="M5" i="17"/>
  <c r="N4" i="17" s="1"/>
  <c r="N3" i="17"/>
  <c r="O3" i="17" s="1"/>
  <c r="F11" i="17"/>
  <c r="G11" i="17" s="1"/>
  <c r="E13" i="17"/>
  <c r="F12" i="17" s="1"/>
  <c r="F27" i="17"/>
  <c r="G27" i="17" s="1"/>
  <c r="E29" i="17"/>
  <c r="F28" i="17" s="1"/>
  <c r="N11" i="17"/>
  <c r="O11" i="17" s="1"/>
  <c r="M13" i="17"/>
  <c r="N12" i="17" s="1"/>
  <c r="M29" i="17"/>
  <c r="N28" i="17" s="1"/>
  <c r="N27" i="17"/>
  <c r="O27" i="17" s="1"/>
  <c r="F19" i="17"/>
  <c r="G19" i="17" s="1"/>
  <c r="E21" i="17"/>
  <c r="E5" i="16"/>
  <c r="F3" i="16"/>
  <c r="G3" i="16" s="1"/>
  <c r="N3" i="16"/>
  <c r="O3" i="16" s="1"/>
  <c r="M5" i="16"/>
  <c r="E30" i="16"/>
  <c r="N11" i="16"/>
  <c r="O11" i="16" s="1"/>
  <c r="M13" i="16"/>
  <c r="N27" i="16"/>
  <c r="O27" i="16" s="1"/>
  <c r="M29" i="16"/>
  <c r="N28" i="16" s="1"/>
  <c r="M21" i="16"/>
  <c r="N20" i="16" s="1"/>
  <c r="F28" i="16"/>
  <c r="G28" i="16" s="1"/>
  <c r="F27" i="16"/>
  <c r="G27" i="16" s="1"/>
  <c r="N19" i="16"/>
  <c r="O19" i="16" s="1"/>
  <c r="F12" i="16"/>
  <c r="G12" i="16" s="1"/>
  <c r="F19" i="16"/>
  <c r="G19" i="16" s="1"/>
  <c r="E21" i="16"/>
  <c r="F20" i="16" s="1"/>
  <c r="M29" i="15"/>
  <c r="N28" i="15"/>
  <c r="N27" i="15"/>
  <c r="O27" i="15" s="1"/>
  <c r="N11" i="15"/>
  <c r="O11" i="15" s="1"/>
  <c r="M13" i="15"/>
  <c r="N12" i="15" s="1"/>
  <c r="M21" i="15"/>
  <c r="N20" i="15" s="1"/>
  <c r="N19" i="15"/>
  <c r="O19" i="15" s="1"/>
  <c r="F11" i="15"/>
  <c r="G11" i="15" s="1"/>
  <c r="E13" i="15"/>
  <c r="E5" i="15"/>
  <c r="F3" i="15"/>
  <c r="G3" i="15" s="1"/>
  <c r="M5" i="15"/>
  <c r="N3" i="15"/>
  <c r="O3" i="15" s="1"/>
  <c r="E29" i="15"/>
  <c r="F27" i="15"/>
  <c r="G27" i="15" s="1"/>
  <c r="F19" i="15"/>
  <c r="G19" i="15" s="1"/>
  <c r="E21" i="15"/>
  <c r="E5" i="14"/>
  <c r="F3" i="14"/>
  <c r="G3" i="14" s="1"/>
  <c r="E30" i="14"/>
  <c r="F29" i="14" s="1"/>
  <c r="N3" i="14"/>
  <c r="M5" i="14"/>
  <c r="N4" i="14" s="1"/>
  <c r="O3" i="14"/>
  <c r="F11" i="14"/>
  <c r="E13" i="14"/>
  <c r="F12" i="14" s="1"/>
  <c r="G11" i="14"/>
  <c r="M22" i="14"/>
  <c r="N27" i="14"/>
  <c r="O27" i="14" s="1"/>
  <c r="M29" i="14"/>
  <c r="N11" i="14"/>
  <c r="O11" i="14" s="1"/>
  <c r="M13" i="14"/>
  <c r="F27" i="14"/>
  <c r="G27" i="14" s="1"/>
  <c r="N20" i="14"/>
  <c r="O20" i="14" s="1"/>
  <c r="N19" i="14"/>
  <c r="O19" i="14" s="1"/>
  <c r="F28" i="14"/>
  <c r="G28" i="14" s="1"/>
  <c r="F19" i="14"/>
  <c r="G19" i="14" s="1"/>
  <c r="E21" i="14"/>
  <c r="N3" i="13"/>
  <c r="O3" i="13" s="1"/>
  <c r="M5" i="13"/>
  <c r="E30" i="13"/>
  <c r="F4" i="13"/>
  <c r="F11" i="13"/>
  <c r="G11" i="13" s="1"/>
  <c r="E13" i="13"/>
  <c r="N11" i="13"/>
  <c r="O11" i="13" s="1"/>
  <c r="M13" i="13"/>
  <c r="M21" i="13"/>
  <c r="N20" i="13" s="1"/>
  <c r="N19" i="13"/>
  <c r="O19" i="13" s="1"/>
  <c r="N27" i="13"/>
  <c r="O27" i="13" s="1"/>
  <c r="M29" i="13"/>
  <c r="N28" i="13" s="1"/>
  <c r="F28" i="13"/>
  <c r="G28" i="13" s="1"/>
  <c r="F27" i="13"/>
  <c r="G27" i="13" s="1"/>
  <c r="F3" i="13"/>
  <c r="G3" i="13" s="1"/>
  <c r="E5" i="13"/>
  <c r="F19" i="13"/>
  <c r="G19" i="13" s="1"/>
  <c r="E21" i="13"/>
  <c r="F20" i="13" s="1"/>
  <c r="M5" i="11"/>
  <c r="N3" i="11"/>
  <c r="O3" i="11" s="1"/>
  <c r="M29" i="11"/>
  <c r="N28" i="11" s="1"/>
  <c r="N27" i="11"/>
  <c r="O27" i="11" s="1"/>
  <c r="F11" i="11"/>
  <c r="E13" i="11"/>
  <c r="G11" i="11"/>
  <c r="N11" i="11"/>
  <c r="O11" i="11" s="1"/>
  <c r="M13" i="11"/>
  <c r="M21" i="11"/>
  <c r="N19" i="11"/>
  <c r="O19" i="11" s="1"/>
  <c r="E5" i="11"/>
  <c r="F4" i="11" s="1"/>
  <c r="F3" i="11"/>
  <c r="G3" i="11" s="1"/>
  <c r="E29" i="11"/>
  <c r="F28" i="11" s="1"/>
  <c r="F27" i="11"/>
  <c r="G27" i="11" s="1"/>
  <c r="F19" i="11"/>
  <c r="G19" i="11" s="1"/>
  <c r="E21" i="11"/>
  <c r="M29" i="10"/>
  <c r="N28" i="10"/>
  <c r="N27" i="10"/>
  <c r="O27" i="10" s="1"/>
  <c r="N3" i="10"/>
  <c r="O3" i="10" s="1"/>
  <c r="M5" i="10"/>
  <c r="E5" i="10"/>
  <c r="F3" i="10"/>
  <c r="G3" i="10" s="1"/>
  <c r="F11" i="10"/>
  <c r="G11" i="10" s="1"/>
  <c r="E13" i="10"/>
  <c r="F12" i="10"/>
  <c r="N11" i="10"/>
  <c r="O11" i="10" s="1"/>
  <c r="M13" i="10"/>
  <c r="M21" i="10"/>
  <c r="N19" i="10"/>
  <c r="O19" i="10" s="1"/>
  <c r="E29" i="10"/>
  <c r="F27" i="10"/>
  <c r="G27" i="10" s="1"/>
  <c r="F19" i="10"/>
  <c r="G19" i="10" s="1"/>
  <c r="E21" i="10"/>
  <c r="E13" i="9"/>
  <c r="E14" i="9" s="1"/>
  <c r="E15" i="9" s="1"/>
  <c r="N11" i="9"/>
  <c r="O11" i="9" s="1"/>
  <c r="M13" i="9"/>
  <c r="E30" i="9"/>
  <c r="F29" i="9" s="1"/>
  <c r="E5" i="9"/>
  <c r="F4" i="9" s="1"/>
  <c r="F3" i="9"/>
  <c r="G3" i="9" s="1"/>
  <c r="M21" i="9"/>
  <c r="N19" i="9"/>
  <c r="O19" i="9" s="1"/>
  <c r="N20" i="9"/>
  <c r="N3" i="9"/>
  <c r="O3" i="9" s="1"/>
  <c r="M5" i="9"/>
  <c r="N27" i="9"/>
  <c r="O27" i="9" s="1"/>
  <c r="M29" i="9"/>
  <c r="F27" i="9"/>
  <c r="G27" i="9" s="1"/>
  <c r="F28" i="9"/>
  <c r="G28" i="9" s="1"/>
  <c r="F19" i="9"/>
  <c r="G19" i="9" s="1"/>
  <c r="E21" i="9"/>
  <c r="F20" i="9" s="1"/>
  <c r="M21" i="8"/>
  <c r="M22" i="8" s="1"/>
  <c r="E22" i="8"/>
  <c r="F11" i="8"/>
  <c r="G11" i="8" s="1"/>
  <c r="E13" i="8"/>
  <c r="N11" i="8"/>
  <c r="O11" i="8" s="1"/>
  <c r="M13" i="8"/>
  <c r="N12" i="8" s="1"/>
  <c r="M29" i="8"/>
  <c r="N28" i="8" s="1"/>
  <c r="N27" i="8"/>
  <c r="O27" i="8" s="1"/>
  <c r="F3" i="8"/>
  <c r="G3" i="8" s="1"/>
  <c r="E5" i="8"/>
  <c r="M5" i="8"/>
  <c r="N4" i="8" s="1"/>
  <c r="N3" i="8"/>
  <c r="O3" i="8" s="1"/>
  <c r="F20" i="8"/>
  <c r="G20" i="8" s="1"/>
  <c r="F27" i="8"/>
  <c r="G27" i="8" s="1"/>
  <c r="N19" i="8"/>
  <c r="O19" i="8" s="1"/>
  <c r="E29" i="8"/>
  <c r="F19" i="8"/>
  <c r="G19" i="8" s="1"/>
  <c r="E5" i="7"/>
  <c r="F3" i="7"/>
  <c r="G3" i="7" s="1"/>
  <c r="N3" i="7"/>
  <c r="O3" i="7" s="1"/>
  <c r="M5" i="7"/>
  <c r="N4" i="7" s="1"/>
  <c r="M13" i="7"/>
  <c r="N12" i="7" s="1"/>
  <c r="N11" i="7"/>
  <c r="O11" i="7" s="1"/>
  <c r="M21" i="7"/>
  <c r="N19" i="7"/>
  <c r="O19" i="7" s="1"/>
  <c r="E30" i="7"/>
  <c r="F29" i="7" s="1"/>
  <c r="M29" i="7"/>
  <c r="N28" i="7" s="1"/>
  <c r="N27" i="7"/>
  <c r="O27" i="7" s="1"/>
  <c r="E13" i="7"/>
  <c r="F12" i="7" s="1"/>
  <c r="F27" i="7"/>
  <c r="G27" i="7" s="1"/>
  <c r="F28" i="7"/>
  <c r="G28" i="7" s="1"/>
  <c r="F19" i="7"/>
  <c r="G19" i="7" s="1"/>
  <c r="E21" i="7"/>
  <c r="N11" i="6"/>
  <c r="O11" i="6" s="1"/>
  <c r="M13" i="6"/>
  <c r="E5" i="6"/>
  <c r="F3" i="6"/>
  <c r="G3" i="6" s="1"/>
  <c r="M21" i="6"/>
  <c r="N20" i="6" s="1"/>
  <c r="N19" i="6"/>
  <c r="O19" i="6" s="1"/>
  <c r="E30" i="6"/>
  <c r="M5" i="6"/>
  <c r="N4" i="6" s="1"/>
  <c r="N3" i="6"/>
  <c r="O3" i="6" s="1"/>
  <c r="M29" i="6"/>
  <c r="N28" i="6" s="1"/>
  <c r="N27" i="6"/>
  <c r="O27" i="6" s="1"/>
  <c r="F28" i="6"/>
  <c r="G28" i="6" s="1"/>
  <c r="F27" i="6"/>
  <c r="G27" i="6" s="1"/>
  <c r="F19" i="6"/>
  <c r="G19" i="6" s="1"/>
  <c r="E21" i="6"/>
  <c r="F20" i="6" s="1"/>
  <c r="E13" i="5"/>
  <c r="F11" i="5"/>
  <c r="G11" i="5" s="1"/>
  <c r="M29" i="5"/>
  <c r="N28" i="5" s="1"/>
  <c r="N27" i="5"/>
  <c r="O27" i="5" s="1"/>
  <c r="E23" i="5"/>
  <c r="N11" i="5"/>
  <c r="O11" i="5" s="1"/>
  <c r="M13" i="5"/>
  <c r="N12" i="5" s="1"/>
  <c r="M21" i="5"/>
  <c r="N19" i="5"/>
  <c r="O19" i="5" s="1"/>
  <c r="M5" i="5"/>
  <c r="N4" i="5" s="1"/>
  <c r="N3" i="5"/>
  <c r="O3" i="5" s="1"/>
  <c r="E29" i="5"/>
  <c r="F28" i="5"/>
  <c r="F27" i="5"/>
  <c r="G27" i="5" s="1"/>
  <c r="G19" i="5"/>
  <c r="F21" i="5"/>
  <c r="G21" i="5" s="1"/>
  <c r="F3" i="5"/>
  <c r="G3" i="5" s="1"/>
  <c r="E5" i="5"/>
  <c r="F4" i="5" s="1"/>
  <c r="E5" i="3"/>
  <c r="F4" i="3" s="1"/>
  <c r="F3" i="3"/>
  <c r="G3" i="3" s="1"/>
  <c r="M5" i="3"/>
  <c r="N4" i="3" s="1"/>
  <c r="N3" i="3"/>
  <c r="O3" i="3" s="1"/>
  <c r="F11" i="3"/>
  <c r="G11" i="3" s="1"/>
  <c r="E13" i="3"/>
  <c r="M13" i="3"/>
  <c r="N12" i="3" s="1"/>
  <c r="N11" i="3"/>
  <c r="O11" i="3" s="1"/>
  <c r="M21" i="3"/>
  <c r="N20" i="3" s="1"/>
  <c r="N19" i="3"/>
  <c r="O19" i="3" s="1"/>
  <c r="M29" i="3"/>
  <c r="N28" i="3" s="1"/>
  <c r="N27" i="3"/>
  <c r="O27" i="3" s="1"/>
  <c r="G27" i="3"/>
  <c r="E29" i="3"/>
  <c r="F28" i="3" s="1"/>
  <c r="F19" i="3"/>
  <c r="G19" i="3" s="1"/>
  <c r="E21" i="3"/>
  <c r="E30" i="1"/>
  <c r="F29" i="1" s="1"/>
  <c r="E5" i="1"/>
  <c r="F4" i="1" s="1"/>
  <c r="F3" i="1"/>
  <c r="G3" i="1" s="1"/>
  <c r="E21" i="1"/>
  <c r="F19" i="1"/>
  <c r="G19" i="1" s="1"/>
  <c r="M5" i="1"/>
  <c r="N4" i="1" s="1"/>
  <c r="N3" i="1"/>
  <c r="O3" i="1" s="1"/>
  <c r="N11" i="1"/>
  <c r="O11" i="1" s="1"/>
  <c r="M13" i="1"/>
  <c r="N12" i="1" s="1"/>
  <c r="M21" i="1"/>
  <c r="N20" i="1" s="1"/>
  <c r="M29" i="1"/>
  <c r="N28" i="1" s="1"/>
  <c r="N27" i="1"/>
  <c r="O27" i="1" s="1"/>
  <c r="F28" i="1"/>
  <c r="G28" i="1" s="1"/>
  <c r="G11" i="1"/>
  <c r="E13" i="1"/>
  <c r="F27" i="1"/>
  <c r="G27" i="1" s="1"/>
  <c r="N19" i="1"/>
  <c r="O19" i="1" s="1"/>
  <c r="F12" i="1"/>
  <c r="N11" i="4"/>
  <c r="O11" i="4" s="1"/>
  <c r="M13" i="4"/>
  <c r="M5" i="4"/>
  <c r="N4" i="4" s="1"/>
  <c r="N3" i="4"/>
  <c r="O3" i="4" s="1"/>
  <c r="M30" i="4"/>
  <c r="M23" i="4"/>
  <c r="N21" i="4"/>
  <c r="O21" i="4" s="1"/>
  <c r="N28" i="4"/>
  <c r="O28" i="4" s="1"/>
  <c r="N20" i="4"/>
  <c r="O20" i="4" s="1"/>
  <c r="N27" i="4"/>
  <c r="O27" i="4" s="1"/>
  <c r="N19" i="4"/>
  <c r="O19" i="4" s="1"/>
  <c r="F20" i="5" l="1"/>
  <c r="G20" i="5" s="1"/>
  <c r="E15" i="6"/>
  <c r="F14" i="6" s="1"/>
  <c r="G14" i="6" s="1"/>
  <c r="F12" i="6"/>
  <c r="G12" i="6" s="1"/>
  <c r="F13" i="6"/>
  <c r="G13" i="6" s="1"/>
  <c r="F13" i="9"/>
  <c r="G13" i="9" s="1"/>
  <c r="F13" i="16"/>
  <c r="G13" i="16" s="1"/>
  <c r="E30" i="18"/>
  <c r="F29" i="18" s="1"/>
  <c r="G29" i="18" s="1"/>
  <c r="M22" i="18"/>
  <c r="M23" i="18" s="1"/>
  <c r="F13" i="22"/>
  <c r="G13" i="22" s="1"/>
  <c r="F12" i="21"/>
  <c r="G12" i="21" s="1"/>
  <c r="N20" i="8"/>
  <c r="O20" i="8" s="1"/>
  <c r="N21" i="8"/>
  <c r="O21" i="8" s="1"/>
  <c r="F14" i="9"/>
  <c r="G14" i="9" s="1"/>
  <c r="F12" i="9"/>
  <c r="G12" i="9" s="1"/>
  <c r="F13" i="21"/>
  <c r="G13" i="21" s="1"/>
  <c r="E16" i="22"/>
  <c r="F15" i="22" s="1"/>
  <c r="F14" i="22"/>
  <c r="G14" i="22" s="1"/>
  <c r="M6" i="22"/>
  <c r="N5" i="22" s="1"/>
  <c r="N4" i="22"/>
  <c r="O4" i="22" s="1"/>
  <c r="E6" i="22"/>
  <c r="G4" i="22"/>
  <c r="M30" i="22"/>
  <c r="N29" i="22" s="1"/>
  <c r="O28" i="22"/>
  <c r="E30" i="22"/>
  <c r="F29" i="22" s="1"/>
  <c r="G28" i="22"/>
  <c r="E22" i="22"/>
  <c r="G20" i="22"/>
  <c r="M14" i="22"/>
  <c r="N13" i="22" s="1"/>
  <c r="O12" i="22"/>
  <c r="M22" i="22"/>
  <c r="N21" i="22" s="1"/>
  <c r="O20" i="22"/>
  <c r="M14" i="21"/>
  <c r="M22" i="21"/>
  <c r="N21" i="21" s="1"/>
  <c r="N12" i="21"/>
  <c r="O12" i="21" s="1"/>
  <c r="M30" i="21"/>
  <c r="O28" i="21"/>
  <c r="E16" i="21"/>
  <c r="G14" i="21"/>
  <c r="N20" i="21"/>
  <c r="O20" i="21" s="1"/>
  <c r="E22" i="21"/>
  <c r="F21" i="21" s="1"/>
  <c r="G20" i="21"/>
  <c r="G4" i="21"/>
  <c r="E6" i="21"/>
  <c r="E31" i="21"/>
  <c r="F30" i="21" s="1"/>
  <c r="G29" i="21"/>
  <c r="M6" i="21"/>
  <c r="O4" i="21"/>
  <c r="M14" i="20"/>
  <c r="N13" i="20" s="1"/>
  <c r="O12" i="20"/>
  <c r="E6" i="20"/>
  <c r="M30" i="20"/>
  <c r="N29" i="20" s="1"/>
  <c r="M6" i="20"/>
  <c r="N5" i="20" s="1"/>
  <c r="N4" i="20"/>
  <c r="O4" i="20" s="1"/>
  <c r="F4" i="20"/>
  <c r="G4" i="20" s="1"/>
  <c r="E14" i="20"/>
  <c r="G12" i="20"/>
  <c r="E31" i="20"/>
  <c r="F30" i="20" s="1"/>
  <c r="G29" i="20"/>
  <c r="E22" i="20"/>
  <c r="F21" i="20" s="1"/>
  <c r="F20" i="20"/>
  <c r="G20" i="20" s="1"/>
  <c r="N28" i="20"/>
  <c r="O28" i="20" s="1"/>
  <c r="M23" i="20"/>
  <c r="N22" i="20" s="1"/>
  <c r="O21" i="20"/>
  <c r="M14" i="19"/>
  <c r="N13" i="19" s="1"/>
  <c r="N12" i="19"/>
  <c r="O12" i="19" s="1"/>
  <c r="E31" i="19"/>
  <c r="F30" i="19" s="1"/>
  <c r="G29" i="19"/>
  <c r="E6" i="19"/>
  <c r="G4" i="19"/>
  <c r="E14" i="19"/>
  <c r="F13" i="19" s="1"/>
  <c r="M6" i="19"/>
  <c r="N5" i="19" s="1"/>
  <c r="E22" i="19"/>
  <c r="G20" i="19"/>
  <c r="N4" i="19"/>
  <c r="O4" i="19" s="1"/>
  <c r="F12" i="19"/>
  <c r="G12" i="19" s="1"/>
  <c r="M30" i="19"/>
  <c r="O28" i="19"/>
  <c r="M22" i="19"/>
  <c r="O20" i="19"/>
  <c r="E14" i="18"/>
  <c r="F13" i="18" s="1"/>
  <c r="F12" i="18"/>
  <c r="G12" i="18" s="1"/>
  <c r="E6" i="18"/>
  <c r="E22" i="18"/>
  <c r="F21" i="18" s="1"/>
  <c r="G20" i="18"/>
  <c r="M30" i="18"/>
  <c r="O28" i="18"/>
  <c r="F4" i="18"/>
  <c r="G4" i="18" s="1"/>
  <c r="M14" i="18"/>
  <c r="M6" i="18"/>
  <c r="N5" i="18" s="1"/>
  <c r="N12" i="18"/>
  <c r="O12" i="18" s="1"/>
  <c r="N4" i="18"/>
  <c r="O4" i="18" s="1"/>
  <c r="E22" i="17"/>
  <c r="F21" i="17" s="1"/>
  <c r="F20" i="17"/>
  <c r="G20" i="17" s="1"/>
  <c r="E6" i="17"/>
  <c r="G4" i="17"/>
  <c r="E30" i="17"/>
  <c r="F29" i="17" s="1"/>
  <c r="G28" i="17"/>
  <c r="M30" i="17"/>
  <c r="N29" i="17" s="1"/>
  <c r="O28" i="17"/>
  <c r="M6" i="17"/>
  <c r="N5" i="17" s="1"/>
  <c r="O4" i="17"/>
  <c r="M14" i="17"/>
  <c r="N13" i="17" s="1"/>
  <c r="O12" i="17"/>
  <c r="E14" i="17"/>
  <c r="F13" i="17" s="1"/>
  <c r="G12" i="17"/>
  <c r="O20" i="17"/>
  <c r="M22" i="17"/>
  <c r="N21" i="17" s="1"/>
  <c r="M6" i="16"/>
  <c r="M14" i="16"/>
  <c r="N13" i="16" s="1"/>
  <c r="E31" i="16"/>
  <c r="F30" i="16" s="1"/>
  <c r="E22" i="16"/>
  <c r="F21" i="16" s="1"/>
  <c r="G20" i="16"/>
  <c r="M30" i="16"/>
  <c r="N29" i="16" s="1"/>
  <c r="O28" i="16"/>
  <c r="N4" i="16"/>
  <c r="O4" i="16" s="1"/>
  <c r="N12" i="16"/>
  <c r="O12" i="16" s="1"/>
  <c r="G14" i="16"/>
  <c r="E16" i="16"/>
  <c r="F15" i="16" s="1"/>
  <c r="E6" i="16"/>
  <c r="F5" i="16" s="1"/>
  <c r="F29" i="16"/>
  <c r="G29" i="16" s="1"/>
  <c r="M22" i="16"/>
  <c r="N21" i="16" s="1"/>
  <c r="O20" i="16"/>
  <c r="F4" i="16"/>
  <c r="G4" i="16" s="1"/>
  <c r="E22" i="15"/>
  <c r="M14" i="15"/>
  <c r="N13" i="15" s="1"/>
  <c r="O12" i="15"/>
  <c r="M6" i="15"/>
  <c r="N4" i="15"/>
  <c r="O4" i="15" s="1"/>
  <c r="E14" i="15"/>
  <c r="F13" i="15"/>
  <c r="F20" i="15"/>
  <c r="G20" i="15" s="1"/>
  <c r="E30" i="15"/>
  <c r="E6" i="15"/>
  <c r="F12" i="15"/>
  <c r="G12" i="15" s="1"/>
  <c r="F28" i="15"/>
  <c r="G28" i="15" s="1"/>
  <c r="F4" i="15"/>
  <c r="G4" i="15" s="1"/>
  <c r="M22" i="15"/>
  <c r="N21" i="15" s="1"/>
  <c r="O20" i="15"/>
  <c r="M30" i="15"/>
  <c r="N29" i="15" s="1"/>
  <c r="O28" i="15"/>
  <c r="M30" i="14"/>
  <c r="E31" i="14"/>
  <c r="G29" i="14"/>
  <c r="F30" i="14"/>
  <c r="E22" i="14"/>
  <c r="F21" i="14" s="1"/>
  <c r="F20" i="14"/>
  <c r="G20" i="14" s="1"/>
  <c r="N28" i="14"/>
  <c r="O28" i="14" s="1"/>
  <c r="E14" i="14"/>
  <c r="F13" i="14" s="1"/>
  <c r="G12" i="14"/>
  <c r="M14" i="14"/>
  <c r="E6" i="14"/>
  <c r="F5" i="14" s="1"/>
  <c r="M23" i="14"/>
  <c r="N22" i="14" s="1"/>
  <c r="M6" i="14"/>
  <c r="O4" i="14"/>
  <c r="N12" i="14"/>
  <c r="O12" i="14" s="1"/>
  <c r="N21" i="14"/>
  <c r="O21" i="14" s="1"/>
  <c r="F4" i="14"/>
  <c r="G4" i="14" s="1"/>
  <c r="E31" i="13"/>
  <c r="F30" i="13" s="1"/>
  <c r="M30" i="13"/>
  <c r="O28" i="13"/>
  <c r="F29" i="13"/>
  <c r="G29" i="13" s="1"/>
  <c r="M14" i="13"/>
  <c r="N12" i="13"/>
  <c r="O12" i="13" s="1"/>
  <c r="E14" i="13"/>
  <c r="F13" i="13" s="1"/>
  <c r="M6" i="13"/>
  <c r="E6" i="13"/>
  <c r="G4" i="13"/>
  <c r="F12" i="13"/>
  <c r="G12" i="13" s="1"/>
  <c r="E22" i="13"/>
  <c r="G20" i="13"/>
  <c r="M22" i="13"/>
  <c r="O20" i="13"/>
  <c r="N4" i="13"/>
  <c r="O4" i="13" s="1"/>
  <c r="M14" i="11"/>
  <c r="N13" i="11" s="1"/>
  <c r="M30" i="11"/>
  <c r="O28" i="11"/>
  <c r="E6" i="11"/>
  <c r="F5" i="11" s="1"/>
  <c r="G4" i="11"/>
  <c r="E14" i="11"/>
  <c r="F13" i="11"/>
  <c r="E30" i="11"/>
  <c r="G28" i="11"/>
  <c r="M22" i="11"/>
  <c r="N21" i="11" s="1"/>
  <c r="F12" i="11"/>
  <c r="G12" i="11" s="1"/>
  <c r="M6" i="11"/>
  <c r="N5" i="11" s="1"/>
  <c r="E22" i="11"/>
  <c r="F20" i="11"/>
  <c r="G20" i="11" s="1"/>
  <c r="N12" i="11"/>
  <c r="O12" i="11" s="1"/>
  <c r="N20" i="11"/>
  <c r="O20" i="11" s="1"/>
  <c r="N4" i="11"/>
  <c r="O4" i="11" s="1"/>
  <c r="E22" i="10"/>
  <c r="F21" i="10" s="1"/>
  <c r="M6" i="10"/>
  <c r="N5" i="10" s="1"/>
  <c r="F20" i="10"/>
  <c r="G20" i="10" s="1"/>
  <c r="M22" i="10"/>
  <c r="E14" i="10"/>
  <c r="F13" i="10" s="1"/>
  <c r="G12" i="10"/>
  <c r="N4" i="10"/>
  <c r="O4" i="10" s="1"/>
  <c r="N20" i="10"/>
  <c r="O20" i="10" s="1"/>
  <c r="E30" i="10"/>
  <c r="F29" i="10" s="1"/>
  <c r="E6" i="10"/>
  <c r="M14" i="10"/>
  <c r="N13" i="10" s="1"/>
  <c r="F28" i="10"/>
  <c r="G28" i="10" s="1"/>
  <c r="N12" i="10"/>
  <c r="O12" i="10" s="1"/>
  <c r="F4" i="10"/>
  <c r="G4" i="10" s="1"/>
  <c r="O28" i="10"/>
  <c r="M30" i="10"/>
  <c r="E31" i="9"/>
  <c r="F30" i="9" s="1"/>
  <c r="G29" i="9"/>
  <c r="E16" i="9"/>
  <c r="F15" i="9" s="1"/>
  <c r="M22" i="9"/>
  <c r="N21" i="9" s="1"/>
  <c r="O20" i="9"/>
  <c r="M14" i="9"/>
  <c r="N13" i="9" s="1"/>
  <c r="M30" i="9"/>
  <c r="M6" i="9"/>
  <c r="G4" i="9"/>
  <c r="E6" i="9"/>
  <c r="N12" i="9"/>
  <c r="O12" i="9" s="1"/>
  <c r="E22" i="9"/>
  <c r="F21" i="9" s="1"/>
  <c r="G20" i="9"/>
  <c r="N28" i="9"/>
  <c r="O28" i="9" s="1"/>
  <c r="N4" i="9"/>
  <c r="O4" i="9" s="1"/>
  <c r="M30" i="8"/>
  <c r="O28" i="8"/>
  <c r="M6" i="8"/>
  <c r="N5" i="8" s="1"/>
  <c r="O4" i="8"/>
  <c r="E14" i="8"/>
  <c r="E30" i="8"/>
  <c r="F28" i="8"/>
  <c r="G28" i="8" s="1"/>
  <c r="E6" i="8"/>
  <c r="M23" i="8"/>
  <c r="N22" i="8" s="1"/>
  <c r="F12" i="8"/>
  <c r="G12" i="8" s="1"/>
  <c r="F4" i="8"/>
  <c r="G4" i="8" s="1"/>
  <c r="M14" i="8"/>
  <c r="N13" i="8" s="1"/>
  <c r="O12" i="8"/>
  <c r="E23" i="8"/>
  <c r="F21" i="8"/>
  <c r="G21" i="8" s="1"/>
  <c r="M22" i="7"/>
  <c r="M30" i="7"/>
  <c r="N29" i="7" s="1"/>
  <c r="O28" i="7"/>
  <c r="N20" i="7"/>
  <c r="O20" i="7" s="1"/>
  <c r="E22" i="7"/>
  <c r="F21" i="7" s="1"/>
  <c r="M6" i="7"/>
  <c r="O4" i="7"/>
  <c r="N5" i="7"/>
  <c r="E6" i="7"/>
  <c r="F20" i="7"/>
  <c r="G20" i="7" s="1"/>
  <c r="M14" i="7"/>
  <c r="N13" i="7" s="1"/>
  <c r="O12" i="7"/>
  <c r="E31" i="7"/>
  <c r="F30" i="7" s="1"/>
  <c r="G29" i="7"/>
  <c r="E14" i="7"/>
  <c r="G12" i="7"/>
  <c r="F4" i="7"/>
  <c r="G4" i="7" s="1"/>
  <c r="E16" i="6"/>
  <c r="M14" i="6"/>
  <c r="N13" i="6" s="1"/>
  <c r="E6" i="6"/>
  <c r="F5" i="6" s="1"/>
  <c r="F4" i="6"/>
  <c r="G4" i="6" s="1"/>
  <c r="E22" i="6"/>
  <c r="G20" i="6"/>
  <c r="E31" i="6"/>
  <c r="F30" i="6" s="1"/>
  <c r="F29" i="6"/>
  <c r="G29" i="6" s="1"/>
  <c r="N12" i="6"/>
  <c r="O12" i="6" s="1"/>
  <c r="M6" i="6"/>
  <c r="N5" i="6" s="1"/>
  <c r="O4" i="6"/>
  <c r="O28" i="6"/>
  <c r="M30" i="6"/>
  <c r="O20" i="6"/>
  <c r="M22" i="6"/>
  <c r="M22" i="5"/>
  <c r="M14" i="5"/>
  <c r="N13" i="5" s="1"/>
  <c r="O12" i="5"/>
  <c r="M30" i="5"/>
  <c r="N29" i="5" s="1"/>
  <c r="O28" i="5"/>
  <c r="N20" i="5"/>
  <c r="O20" i="5" s="1"/>
  <c r="M6" i="5"/>
  <c r="N5" i="5" s="1"/>
  <c r="O4" i="5"/>
  <c r="E24" i="5"/>
  <c r="F23" i="5" s="1"/>
  <c r="E14" i="5"/>
  <c r="F13" i="5" s="1"/>
  <c r="E6" i="5"/>
  <c r="F5" i="5" s="1"/>
  <c r="G4" i="5"/>
  <c r="E30" i="5"/>
  <c r="F29" i="5" s="1"/>
  <c r="G28" i="5"/>
  <c r="F22" i="5"/>
  <c r="G22" i="5" s="1"/>
  <c r="F12" i="5"/>
  <c r="G12" i="5" s="1"/>
  <c r="E22" i="3"/>
  <c r="F21" i="3" s="1"/>
  <c r="M14" i="3"/>
  <c r="N13" i="3" s="1"/>
  <c r="O12" i="3"/>
  <c r="E30" i="3"/>
  <c r="F29" i="3" s="1"/>
  <c r="G28" i="3"/>
  <c r="E14" i="3"/>
  <c r="F13" i="3" s="1"/>
  <c r="M30" i="3"/>
  <c r="N29" i="3" s="1"/>
  <c r="O28" i="3"/>
  <c r="M6" i="3"/>
  <c r="O4" i="3"/>
  <c r="F20" i="3"/>
  <c r="G20" i="3" s="1"/>
  <c r="E6" i="3"/>
  <c r="G4" i="3"/>
  <c r="O20" i="3"/>
  <c r="M22" i="3"/>
  <c r="N21" i="3" s="1"/>
  <c r="F12" i="3"/>
  <c r="G12" i="3" s="1"/>
  <c r="E31" i="1"/>
  <c r="G29" i="1"/>
  <c r="M30" i="1"/>
  <c r="N29" i="1" s="1"/>
  <c r="O28" i="1"/>
  <c r="M6" i="1"/>
  <c r="N5" i="1" s="1"/>
  <c r="O4" i="1"/>
  <c r="E6" i="1"/>
  <c r="G4" i="1"/>
  <c r="E22" i="1"/>
  <c r="E14" i="1"/>
  <c r="F13" i="1" s="1"/>
  <c r="G12" i="1"/>
  <c r="M22" i="1"/>
  <c r="O20" i="1"/>
  <c r="M14" i="1"/>
  <c r="N13" i="1" s="1"/>
  <c r="O12" i="1"/>
  <c r="F20" i="1"/>
  <c r="G20" i="1" s="1"/>
  <c r="M31" i="4"/>
  <c r="N30" i="4" s="1"/>
  <c r="M24" i="4"/>
  <c r="N23" i="4" s="1"/>
  <c r="M14" i="4"/>
  <c r="N13" i="4" s="1"/>
  <c r="N12" i="4"/>
  <c r="O12" i="4" s="1"/>
  <c r="N29" i="4"/>
  <c r="O29" i="4" s="1"/>
  <c r="M6" i="4"/>
  <c r="N5" i="4" s="1"/>
  <c r="O4" i="4"/>
  <c r="N22" i="4"/>
  <c r="O22" i="4" s="1"/>
  <c r="N21" i="18" l="1"/>
  <c r="O21" i="18" s="1"/>
  <c r="E31" i="18"/>
  <c r="F30" i="18" s="1"/>
  <c r="G30" i="18" s="1"/>
  <c r="N22" i="18"/>
  <c r="E31" i="22"/>
  <c r="F30" i="22" s="1"/>
  <c r="G29" i="22"/>
  <c r="M15" i="22"/>
  <c r="O13" i="22"/>
  <c r="M7" i="22"/>
  <c r="O5" i="22"/>
  <c r="E23" i="22"/>
  <c r="F22" i="22" s="1"/>
  <c r="F21" i="22"/>
  <c r="G21" i="22" s="1"/>
  <c r="E7" i="22"/>
  <c r="F6" i="22" s="1"/>
  <c r="E17" i="22"/>
  <c r="F16" i="22" s="1"/>
  <c r="G15" i="22"/>
  <c r="M31" i="22"/>
  <c r="N30" i="22" s="1"/>
  <c r="O29" i="22"/>
  <c r="M23" i="22"/>
  <c r="O21" i="22"/>
  <c r="F5" i="22"/>
  <c r="G5" i="22" s="1"/>
  <c r="M31" i="21"/>
  <c r="N30" i="21" s="1"/>
  <c r="M15" i="21"/>
  <c r="M7" i="21"/>
  <c r="O5" i="21"/>
  <c r="G21" i="21"/>
  <c r="E23" i="21"/>
  <c r="N29" i="21"/>
  <c r="O29" i="21" s="1"/>
  <c r="E32" i="21"/>
  <c r="F31" i="21" s="1"/>
  <c r="G30" i="21"/>
  <c r="E7" i="21"/>
  <c r="F6" i="21" s="1"/>
  <c r="E17" i="21"/>
  <c r="F16" i="21" s="1"/>
  <c r="M23" i="21"/>
  <c r="O21" i="21"/>
  <c r="F5" i="21"/>
  <c r="G5" i="21" s="1"/>
  <c r="F15" i="21"/>
  <c r="G15" i="21" s="1"/>
  <c r="N13" i="21"/>
  <c r="O13" i="21" s="1"/>
  <c r="N5" i="21"/>
  <c r="M31" i="20"/>
  <c r="O29" i="20"/>
  <c r="E7" i="20"/>
  <c r="F6" i="20"/>
  <c r="F5" i="20"/>
  <c r="G5" i="20" s="1"/>
  <c r="E23" i="20"/>
  <c r="F22" i="20" s="1"/>
  <c r="G21" i="20"/>
  <c r="M24" i="20"/>
  <c r="O22" i="20"/>
  <c r="E32" i="20"/>
  <c r="F31" i="20" s="1"/>
  <c r="G30" i="20"/>
  <c r="M7" i="20"/>
  <c r="N6" i="20" s="1"/>
  <c r="O5" i="20"/>
  <c r="E15" i="20"/>
  <c r="F14" i="20" s="1"/>
  <c r="F13" i="20"/>
  <c r="G13" i="20" s="1"/>
  <c r="M15" i="20"/>
  <c r="O13" i="20"/>
  <c r="E7" i="19"/>
  <c r="E32" i="19"/>
  <c r="F31" i="19" s="1"/>
  <c r="G30" i="19"/>
  <c r="M31" i="19"/>
  <c r="N30" i="19" s="1"/>
  <c r="M7" i="19"/>
  <c r="O5" i="19"/>
  <c r="E15" i="19"/>
  <c r="F14" i="19" s="1"/>
  <c r="G13" i="19"/>
  <c r="E23" i="19"/>
  <c r="F22" i="19" s="1"/>
  <c r="F5" i="19"/>
  <c r="G5" i="19" s="1"/>
  <c r="N29" i="19"/>
  <c r="O29" i="19" s="1"/>
  <c r="M23" i="19"/>
  <c r="N22" i="19" s="1"/>
  <c r="N21" i="19"/>
  <c r="O21" i="19" s="1"/>
  <c r="F21" i="19"/>
  <c r="G21" i="19" s="1"/>
  <c r="M15" i="19"/>
  <c r="N14" i="19" s="1"/>
  <c r="O13" i="19"/>
  <c r="E7" i="18"/>
  <c r="F6" i="18"/>
  <c r="F5" i="18"/>
  <c r="G5" i="18" s="1"/>
  <c r="M15" i="18"/>
  <c r="N14" i="18" s="1"/>
  <c r="M7" i="18"/>
  <c r="N6" i="18" s="1"/>
  <c r="O5" i="18"/>
  <c r="M31" i="18"/>
  <c r="N30" i="18" s="1"/>
  <c r="N29" i="18"/>
  <c r="O29" i="18" s="1"/>
  <c r="M24" i="18"/>
  <c r="N23" i="18" s="1"/>
  <c r="O22" i="18"/>
  <c r="N13" i="18"/>
  <c r="O13" i="18" s="1"/>
  <c r="E23" i="18"/>
  <c r="F22" i="18" s="1"/>
  <c r="G21" i="18"/>
  <c r="E15" i="18"/>
  <c r="F14" i="18" s="1"/>
  <c r="G13" i="18"/>
  <c r="E7" i="17"/>
  <c r="F6" i="17" s="1"/>
  <c r="F5" i="17"/>
  <c r="G5" i="17" s="1"/>
  <c r="M7" i="17"/>
  <c r="N6" i="17" s="1"/>
  <c r="O5" i="17"/>
  <c r="E15" i="17"/>
  <c r="F14" i="17" s="1"/>
  <c r="G13" i="17"/>
  <c r="E23" i="17"/>
  <c r="G21" i="17"/>
  <c r="M31" i="17"/>
  <c r="N30" i="17" s="1"/>
  <c r="O29" i="17"/>
  <c r="M23" i="17"/>
  <c r="N22" i="17" s="1"/>
  <c r="O21" i="17"/>
  <c r="M15" i="17"/>
  <c r="O13" i="17"/>
  <c r="E31" i="17"/>
  <c r="G29" i="17"/>
  <c r="M31" i="16"/>
  <c r="O29" i="16"/>
  <c r="M23" i="16"/>
  <c r="N22" i="16" s="1"/>
  <c r="O21" i="16"/>
  <c r="M7" i="16"/>
  <c r="N6" i="16" s="1"/>
  <c r="E32" i="16"/>
  <c r="G30" i="16"/>
  <c r="E7" i="16"/>
  <c r="F6" i="16" s="1"/>
  <c r="G5" i="16"/>
  <c r="E17" i="16"/>
  <c r="G15" i="16"/>
  <c r="M15" i="16"/>
  <c r="O13" i="16"/>
  <c r="G21" i="16"/>
  <c r="E23" i="16"/>
  <c r="F22" i="16" s="1"/>
  <c r="N5" i="16"/>
  <c r="O5" i="16" s="1"/>
  <c r="E31" i="15"/>
  <c r="F30" i="15" s="1"/>
  <c r="F29" i="15"/>
  <c r="G29" i="15" s="1"/>
  <c r="M15" i="15"/>
  <c r="O13" i="15"/>
  <c r="M31" i="15"/>
  <c r="O29" i="15"/>
  <c r="E7" i="15"/>
  <c r="E15" i="15"/>
  <c r="F14" i="15" s="1"/>
  <c r="G13" i="15"/>
  <c r="M7" i="15"/>
  <c r="N6" i="15" s="1"/>
  <c r="F5" i="15"/>
  <c r="G5" i="15" s="1"/>
  <c r="E23" i="15"/>
  <c r="F22" i="15" s="1"/>
  <c r="M23" i="15"/>
  <c r="O21" i="15"/>
  <c r="N5" i="15"/>
  <c r="O5" i="15" s="1"/>
  <c r="F21" i="15"/>
  <c r="G21" i="15" s="1"/>
  <c r="M7" i="14"/>
  <c r="M15" i="14"/>
  <c r="M24" i="14"/>
  <c r="N23" i="14" s="1"/>
  <c r="O22" i="14"/>
  <c r="E15" i="14"/>
  <c r="F14" i="14" s="1"/>
  <c r="G13" i="14"/>
  <c r="E32" i="14"/>
  <c r="G30" i="14"/>
  <c r="N5" i="14"/>
  <c r="O5" i="14" s="1"/>
  <c r="E23" i="14"/>
  <c r="G21" i="14"/>
  <c r="E7" i="14"/>
  <c r="F6" i="14" s="1"/>
  <c r="G5" i="14"/>
  <c r="M31" i="14"/>
  <c r="N13" i="14"/>
  <c r="O13" i="14" s="1"/>
  <c r="N29" i="14"/>
  <c r="O29" i="14" s="1"/>
  <c r="M15" i="13"/>
  <c r="E23" i="13"/>
  <c r="F22" i="13" s="1"/>
  <c r="M31" i="13"/>
  <c r="M7" i="13"/>
  <c r="N6" i="13" s="1"/>
  <c r="F21" i="13"/>
  <c r="G21" i="13" s="1"/>
  <c r="E15" i="13"/>
  <c r="F14" i="13" s="1"/>
  <c r="G13" i="13"/>
  <c r="N29" i="13"/>
  <c r="O29" i="13" s="1"/>
  <c r="E7" i="13"/>
  <c r="F6" i="13" s="1"/>
  <c r="M23" i="13"/>
  <c r="N22" i="13" s="1"/>
  <c r="O21" i="13"/>
  <c r="F5" i="13"/>
  <c r="G5" i="13" s="1"/>
  <c r="N13" i="13"/>
  <c r="O13" i="13" s="1"/>
  <c r="N21" i="13"/>
  <c r="N5" i="13"/>
  <c r="O5" i="13" s="1"/>
  <c r="E32" i="13"/>
  <c r="F31" i="13" s="1"/>
  <c r="G30" i="13"/>
  <c r="E31" i="11"/>
  <c r="F30" i="11"/>
  <c r="E23" i="11"/>
  <c r="F29" i="11"/>
  <c r="G29" i="11" s="1"/>
  <c r="M31" i="11"/>
  <c r="M7" i="11"/>
  <c r="N6" i="11" s="1"/>
  <c r="O5" i="11"/>
  <c r="N29" i="11"/>
  <c r="O29" i="11" s="1"/>
  <c r="E7" i="11"/>
  <c r="G5" i="11"/>
  <c r="F21" i="11"/>
  <c r="G21" i="11" s="1"/>
  <c r="E15" i="11"/>
  <c r="G13" i="11"/>
  <c r="F14" i="11"/>
  <c r="M23" i="11"/>
  <c r="N22" i="11" s="1"/>
  <c r="O21" i="11"/>
  <c r="M15" i="11"/>
  <c r="O13" i="11"/>
  <c r="M31" i="10"/>
  <c r="N30" i="10" s="1"/>
  <c r="N29" i="10"/>
  <c r="O29" i="10" s="1"/>
  <c r="E7" i="10"/>
  <c r="M7" i="10"/>
  <c r="O5" i="10"/>
  <c r="M15" i="10"/>
  <c r="O13" i="10"/>
  <c r="F5" i="10"/>
  <c r="G5" i="10" s="1"/>
  <c r="E15" i="10"/>
  <c r="G13" i="10"/>
  <c r="E23" i="10"/>
  <c r="G21" i="10"/>
  <c r="M23" i="10"/>
  <c r="N22" i="10" s="1"/>
  <c r="E31" i="10"/>
  <c r="G29" i="10"/>
  <c r="N21" i="10"/>
  <c r="O21" i="10" s="1"/>
  <c r="M7" i="9"/>
  <c r="N6" i="9" s="1"/>
  <c r="M31" i="9"/>
  <c r="N30" i="9" s="1"/>
  <c r="N29" i="9"/>
  <c r="O29" i="9" s="1"/>
  <c r="E17" i="9"/>
  <c r="G15" i="9"/>
  <c r="E7" i="9"/>
  <c r="F6" i="9" s="1"/>
  <c r="E23" i="9"/>
  <c r="F22" i="9" s="1"/>
  <c r="G21" i="9"/>
  <c r="F5" i="9"/>
  <c r="G5" i="9" s="1"/>
  <c r="M23" i="9"/>
  <c r="N22" i="9" s="1"/>
  <c r="O21" i="9"/>
  <c r="N5" i="9"/>
  <c r="O5" i="9" s="1"/>
  <c r="M15" i="9"/>
  <c r="N14" i="9" s="1"/>
  <c r="O13" i="9"/>
  <c r="E32" i="9"/>
  <c r="G30" i="9"/>
  <c r="E7" i="8"/>
  <c r="F5" i="8"/>
  <c r="G5" i="8" s="1"/>
  <c r="M7" i="8"/>
  <c r="N6" i="8" s="1"/>
  <c r="O5" i="8"/>
  <c r="M15" i="8"/>
  <c r="N14" i="8" s="1"/>
  <c r="O13" i="8"/>
  <c r="E31" i="8"/>
  <c r="F30" i="8" s="1"/>
  <c r="E15" i="8"/>
  <c r="F14" i="8" s="1"/>
  <c r="E24" i="8"/>
  <c r="F29" i="8"/>
  <c r="G29" i="8" s="1"/>
  <c r="M31" i="8"/>
  <c r="N30" i="8" s="1"/>
  <c r="F22" i="8"/>
  <c r="G22" i="8" s="1"/>
  <c r="M24" i="8"/>
  <c r="O22" i="8"/>
  <c r="F13" i="8"/>
  <c r="G13" i="8" s="1"/>
  <c r="N29" i="8"/>
  <c r="O29" i="8" s="1"/>
  <c r="E7" i="7"/>
  <c r="F6" i="7" s="1"/>
  <c r="F5" i="7"/>
  <c r="G5" i="7" s="1"/>
  <c r="M31" i="7"/>
  <c r="O29" i="7"/>
  <c r="N30" i="7"/>
  <c r="E15" i="7"/>
  <c r="E32" i="7"/>
  <c r="F31" i="7" s="1"/>
  <c r="G30" i="7"/>
  <c r="M7" i="7"/>
  <c r="O5" i="7"/>
  <c r="F13" i="7"/>
  <c r="G13" i="7" s="1"/>
  <c r="M15" i="7"/>
  <c r="O13" i="7"/>
  <c r="M23" i="7"/>
  <c r="N22" i="7" s="1"/>
  <c r="E23" i="7"/>
  <c r="F22" i="7" s="1"/>
  <c r="G21" i="7"/>
  <c r="N21" i="7"/>
  <c r="O21" i="7" s="1"/>
  <c r="E23" i="6"/>
  <c r="F22" i="6" s="1"/>
  <c r="M15" i="6"/>
  <c r="O13" i="6"/>
  <c r="M31" i="6"/>
  <c r="F21" i="6"/>
  <c r="G21" i="6" s="1"/>
  <c r="E17" i="6"/>
  <c r="F16" i="6" s="1"/>
  <c r="M23" i="6"/>
  <c r="N22" i="6" s="1"/>
  <c r="N21" i="6"/>
  <c r="O21" i="6" s="1"/>
  <c r="E7" i="6"/>
  <c r="F6" i="6" s="1"/>
  <c r="G5" i="6"/>
  <c r="N29" i="6"/>
  <c r="O29" i="6" s="1"/>
  <c r="E32" i="6"/>
  <c r="F31" i="6" s="1"/>
  <c r="G30" i="6"/>
  <c r="O5" i="6"/>
  <c r="M7" i="6"/>
  <c r="N6" i="6" s="1"/>
  <c r="F15" i="6"/>
  <c r="G15" i="6" s="1"/>
  <c r="E31" i="5"/>
  <c r="F30" i="5" s="1"/>
  <c r="G29" i="5"/>
  <c r="M31" i="5"/>
  <c r="N30" i="5" s="1"/>
  <c r="O29" i="5"/>
  <c r="E25" i="5"/>
  <c r="G23" i="5"/>
  <c r="M15" i="5"/>
  <c r="N14" i="5" s="1"/>
  <c r="O13" i="5"/>
  <c r="M7" i="5"/>
  <c r="N6" i="5" s="1"/>
  <c r="O5" i="5"/>
  <c r="E7" i="5"/>
  <c r="G5" i="5"/>
  <c r="M23" i="5"/>
  <c r="E15" i="5"/>
  <c r="F14" i="5" s="1"/>
  <c r="G13" i="5"/>
  <c r="N21" i="5"/>
  <c r="O21" i="5" s="1"/>
  <c r="M7" i="3"/>
  <c r="N6" i="3" s="1"/>
  <c r="E31" i="3"/>
  <c r="F30" i="3" s="1"/>
  <c r="G29" i="3"/>
  <c r="E7" i="3"/>
  <c r="F5" i="3"/>
  <c r="G5" i="3" s="1"/>
  <c r="M15" i="3"/>
  <c r="O13" i="3"/>
  <c r="M31" i="3"/>
  <c r="N30" i="3" s="1"/>
  <c r="O29" i="3"/>
  <c r="N5" i="3"/>
  <c r="O5" i="3" s="1"/>
  <c r="E15" i="3"/>
  <c r="F14" i="3" s="1"/>
  <c r="G13" i="3"/>
  <c r="G21" i="3"/>
  <c r="E23" i="3"/>
  <c r="F22" i="3" s="1"/>
  <c r="M23" i="3"/>
  <c r="N22" i="3" s="1"/>
  <c r="O21" i="3"/>
  <c r="E32" i="1"/>
  <c r="E15" i="1"/>
  <c r="F14" i="1" s="1"/>
  <c r="G13" i="1"/>
  <c r="M15" i="1"/>
  <c r="O13" i="1"/>
  <c r="E23" i="1"/>
  <c r="F22" i="1" s="1"/>
  <c r="F21" i="1"/>
  <c r="G21" i="1" s="1"/>
  <c r="M31" i="1"/>
  <c r="N30" i="1" s="1"/>
  <c r="O29" i="1"/>
  <c r="E7" i="1"/>
  <c r="M7" i="1"/>
  <c r="N6" i="1" s="1"/>
  <c r="O5" i="1"/>
  <c r="M23" i="1"/>
  <c r="N22" i="1"/>
  <c r="F5" i="1"/>
  <c r="G5" i="1" s="1"/>
  <c r="N21" i="1"/>
  <c r="O21" i="1" s="1"/>
  <c r="F30" i="1"/>
  <c r="G30" i="1" s="1"/>
  <c r="O5" i="4"/>
  <c r="M7" i="4"/>
  <c r="O23" i="4"/>
  <c r="M25" i="4"/>
  <c r="M15" i="4"/>
  <c r="N14" i="4" s="1"/>
  <c r="O13" i="4"/>
  <c r="O30" i="4"/>
  <c r="M32" i="4"/>
  <c r="E32" i="18" l="1"/>
  <c r="F31" i="18" s="1"/>
  <c r="E8" i="22"/>
  <c r="G6" i="22"/>
  <c r="M24" i="22"/>
  <c r="N23" i="22" s="1"/>
  <c r="M16" i="22"/>
  <c r="N15" i="22" s="1"/>
  <c r="O30" i="22"/>
  <c r="M32" i="22"/>
  <c r="N14" i="22"/>
  <c r="O14" i="22" s="1"/>
  <c r="E24" i="22"/>
  <c r="F23" i="22" s="1"/>
  <c r="G22" i="22"/>
  <c r="M8" i="22"/>
  <c r="N22" i="22"/>
  <c r="O22" i="22" s="1"/>
  <c r="G16" i="22"/>
  <c r="E18" i="22"/>
  <c r="F17" i="22" s="1"/>
  <c r="N6" i="22"/>
  <c r="O6" i="22" s="1"/>
  <c r="E32" i="22"/>
  <c r="F31" i="22" s="1"/>
  <c r="G30" i="22"/>
  <c r="E33" i="21"/>
  <c r="G31" i="21"/>
  <c r="M16" i="21"/>
  <c r="M24" i="21"/>
  <c r="G16" i="21"/>
  <c r="E18" i="21"/>
  <c r="E24" i="21"/>
  <c r="F23" i="21" s="1"/>
  <c r="N14" i="21"/>
  <c r="O14" i="21" s="1"/>
  <c r="F22" i="21"/>
  <c r="G22" i="21" s="1"/>
  <c r="M8" i="21"/>
  <c r="N22" i="21"/>
  <c r="O22" i="21" s="1"/>
  <c r="E8" i="21"/>
  <c r="F7" i="21" s="1"/>
  <c r="G6" i="21"/>
  <c r="N6" i="21"/>
  <c r="O6" i="21" s="1"/>
  <c r="M32" i="21"/>
  <c r="O30" i="21"/>
  <c r="M16" i="20"/>
  <c r="M32" i="20"/>
  <c r="N14" i="20"/>
  <c r="O14" i="20" s="1"/>
  <c r="E24" i="20"/>
  <c r="G22" i="20"/>
  <c r="E16" i="20"/>
  <c r="F15" i="20" s="1"/>
  <c r="G14" i="20"/>
  <c r="M25" i="20"/>
  <c r="E8" i="20"/>
  <c r="F7" i="20" s="1"/>
  <c r="G6" i="20"/>
  <c r="E33" i="20"/>
  <c r="G31" i="20"/>
  <c r="N23" i="20"/>
  <c r="O23" i="20" s="1"/>
  <c r="N30" i="20"/>
  <c r="O30" i="20" s="1"/>
  <c r="M8" i="20"/>
  <c r="N7" i="20" s="1"/>
  <c r="O6" i="20"/>
  <c r="E8" i="19"/>
  <c r="F7" i="19" s="1"/>
  <c r="E24" i="19"/>
  <c r="G22" i="19"/>
  <c r="F23" i="19"/>
  <c r="M32" i="19"/>
  <c r="N31" i="19" s="1"/>
  <c r="O30" i="19"/>
  <c r="E16" i="19"/>
  <c r="F15" i="19" s="1"/>
  <c r="G14" i="19"/>
  <c r="M8" i="19"/>
  <c r="N7" i="19" s="1"/>
  <c r="M24" i="19"/>
  <c r="N23" i="19" s="1"/>
  <c r="O22" i="19"/>
  <c r="N6" i="19"/>
  <c r="O6" i="19" s="1"/>
  <c r="E33" i="19"/>
  <c r="F32" i="19" s="1"/>
  <c r="G31" i="19"/>
  <c r="O14" i="19"/>
  <c r="M16" i="19"/>
  <c r="F6" i="19"/>
  <c r="G6" i="19" s="1"/>
  <c r="M32" i="18"/>
  <c r="O30" i="18"/>
  <c r="E24" i="18"/>
  <c r="F23" i="18" s="1"/>
  <c r="G22" i="18"/>
  <c r="M25" i="18"/>
  <c r="O23" i="18"/>
  <c r="M8" i="18"/>
  <c r="N7" i="18" s="1"/>
  <c r="O6" i="18"/>
  <c r="E16" i="18"/>
  <c r="F15" i="18" s="1"/>
  <c r="G14" i="18"/>
  <c r="M16" i="18"/>
  <c r="O14" i="18"/>
  <c r="E8" i="18"/>
  <c r="G6" i="18"/>
  <c r="E32" i="17"/>
  <c r="F31" i="17" s="1"/>
  <c r="M32" i="17"/>
  <c r="O30" i="17"/>
  <c r="M16" i="17"/>
  <c r="N15" i="17" s="1"/>
  <c r="M8" i="17"/>
  <c r="O6" i="17"/>
  <c r="N14" i="17"/>
  <c r="O14" i="17" s="1"/>
  <c r="E24" i="17"/>
  <c r="F23" i="17" s="1"/>
  <c r="F22" i="17"/>
  <c r="G22" i="17" s="1"/>
  <c r="E16" i="17"/>
  <c r="G14" i="17"/>
  <c r="F30" i="17"/>
  <c r="G30" i="17" s="1"/>
  <c r="M24" i="17"/>
  <c r="N23" i="17" s="1"/>
  <c r="O22" i="17"/>
  <c r="E8" i="17"/>
  <c r="F7" i="17" s="1"/>
  <c r="G6" i="17"/>
  <c r="M8" i="16"/>
  <c r="N7" i="16" s="1"/>
  <c r="O6" i="16"/>
  <c r="E8" i="16"/>
  <c r="G6" i="16"/>
  <c r="M16" i="16"/>
  <c r="N15" i="16" s="1"/>
  <c r="M24" i="16"/>
  <c r="N23" i="16" s="1"/>
  <c r="O22" i="16"/>
  <c r="M32" i="16"/>
  <c r="N31" i="16" s="1"/>
  <c r="E24" i="16"/>
  <c r="G22" i="16"/>
  <c r="F23" i="16"/>
  <c r="N14" i="16"/>
  <c r="O14" i="16" s="1"/>
  <c r="E33" i="16"/>
  <c r="G31" i="16"/>
  <c r="N30" i="16"/>
  <c r="O30" i="16" s="1"/>
  <c r="E18" i="16"/>
  <c r="F17" i="16" s="1"/>
  <c r="F16" i="16"/>
  <c r="G16" i="16" s="1"/>
  <c r="F31" i="16"/>
  <c r="M24" i="15"/>
  <c r="N23" i="15" s="1"/>
  <c r="M32" i="15"/>
  <c r="M16" i="15"/>
  <c r="N15" i="15" s="1"/>
  <c r="N14" i="15"/>
  <c r="O14" i="15" s="1"/>
  <c r="E8" i="15"/>
  <c r="E24" i="15"/>
  <c r="F23" i="15" s="1"/>
  <c r="G22" i="15"/>
  <c r="F6" i="15"/>
  <c r="G6" i="15" s="1"/>
  <c r="G14" i="15"/>
  <c r="E16" i="15"/>
  <c r="N22" i="15"/>
  <c r="O22" i="15" s="1"/>
  <c r="N30" i="15"/>
  <c r="O30" i="15" s="1"/>
  <c r="O6" i="15"/>
  <c r="M8" i="15"/>
  <c r="N7" i="15" s="1"/>
  <c r="E32" i="15"/>
  <c r="F31" i="15" s="1"/>
  <c r="G30" i="15"/>
  <c r="M16" i="14"/>
  <c r="M32" i="14"/>
  <c r="E33" i="14"/>
  <c r="F32" i="14" s="1"/>
  <c r="F31" i="14"/>
  <c r="G31" i="14" s="1"/>
  <c r="E8" i="14"/>
  <c r="G6" i="14"/>
  <c r="N14" i="14"/>
  <c r="O14" i="14" s="1"/>
  <c r="E24" i="14"/>
  <c r="E16" i="14"/>
  <c r="F15" i="14" s="1"/>
  <c r="G14" i="14"/>
  <c r="M8" i="14"/>
  <c r="N7" i="14" s="1"/>
  <c r="O6" i="14"/>
  <c r="M25" i="14"/>
  <c r="N24" i="14" s="1"/>
  <c r="O23" i="14"/>
  <c r="N30" i="14"/>
  <c r="O30" i="14" s="1"/>
  <c r="F22" i="14"/>
  <c r="G22" i="14" s="1"/>
  <c r="N6" i="14"/>
  <c r="M32" i="13"/>
  <c r="E16" i="13"/>
  <c r="G14" i="13"/>
  <c r="E24" i="13"/>
  <c r="G22" i="13"/>
  <c r="E33" i="13"/>
  <c r="G31" i="13"/>
  <c r="M24" i="13"/>
  <c r="N23" i="13" s="1"/>
  <c r="O22" i="13"/>
  <c r="E8" i="13"/>
  <c r="F7" i="13" s="1"/>
  <c r="G6" i="13"/>
  <c r="O6" i="13"/>
  <c r="M8" i="13"/>
  <c r="N7" i="13" s="1"/>
  <c r="M16" i="13"/>
  <c r="N15" i="13" s="1"/>
  <c r="N30" i="13"/>
  <c r="O30" i="13" s="1"/>
  <c r="N14" i="13"/>
  <c r="O14" i="13" s="1"/>
  <c r="M32" i="11"/>
  <c r="E24" i="11"/>
  <c r="F22" i="11"/>
  <c r="G22" i="11" s="1"/>
  <c r="E16" i="11"/>
  <c r="G14" i="11"/>
  <c r="O6" i="11"/>
  <c r="M8" i="11"/>
  <c r="M24" i="11"/>
  <c r="N23" i="11" s="1"/>
  <c r="O22" i="11"/>
  <c r="M16" i="11"/>
  <c r="N30" i="11"/>
  <c r="O30" i="11" s="1"/>
  <c r="E8" i="11"/>
  <c r="N14" i="11"/>
  <c r="O14" i="11" s="1"/>
  <c r="F6" i="11"/>
  <c r="G6" i="11" s="1"/>
  <c r="E32" i="11"/>
  <c r="F31" i="11" s="1"/>
  <c r="G30" i="11"/>
  <c r="M8" i="10"/>
  <c r="N7" i="10" s="1"/>
  <c r="E16" i="10"/>
  <c r="F15" i="10" s="1"/>
  <c r="E8" i="10"/>
  <c r="F7" i="10" s="1"/>
  <c r="E32" i="10"/>
  <c r="F31" i="10" s="1"/>
  <c r="M24" i="10"/>
  <c r="N23" i="10" s="1"/>
  <c r="O22" i="10"/>
  <c r="F6" i="10"/>
  <c r="G6" i="10" s="1"/>
  <c r="M16" i="10"/>
  <c r="N15" i="10" s="1"/>
  <c r="E24" i="10"/>
  <c r="F23" i="10"/>
  <c r="N14" i="10"/>
  <c r="O14" i="10" s="1"/>
  <c r="F30" i="10"/>
  <c r="G30" i="10" s="1"/>
  <c r="F22" i="10"/>
  <c r="G22" i="10" s="1"/>
  <c r="N6" i="10"/>
  <c r="O6" i="10" s="1"/>
  <c r="F14" i="10"/>
  <c r="G14" i="10" s="1"/>
  <c r="M32" i="10"/>
  <c r="N31" i="10" s="1"/>
  <c r="O30" i="10"/>
  <c r="E33" i="9"/>
  <c r="E18" i="9"/>
  <c r="O14" i="9"/>
  <c r="M16" i="9"/>
  <c r="E24" i="9"/>
  <c r="G22" i="9"/>
  <c r="F23" i="9"/>
  <c r="E8" i="9"/>
  <c r="F7" i="9" s="1"/>
  <c r="G6" i="9"/>
  <c r="M32" i="9"/>
  <c r="N31" i="9" s="1"/>
  <c r="O30" i="9"/>
  <c r="F31" i="9"/>
  <c r="G31" i="9" s="1"/>
  <c r="M24" i="9"/>
  <c r="O22" i="9"/>
  <c r="F16" i="9"/>
  <c r="G16" i="9" s="1"/>
  <c r="M8" i="9"/>
  <c r="N7" i="9" s="1"/>
  <c r="O6" i="9"/>
  <c r="M25" i="8"/>
  <c r="N24" i="8" s="1"/>
  <c r="E8" i="8"/>
  <c r="F7" i="8" s="1"/>
  <c r="E16" i="8"/>
  <c r="G14" i="8"/>
  <c r="M8" i="8"/>
  <c r="O6" i="8"/>
  <c r="E25" i="8"/>
  <c r="F24" i="8" s="1"/>
  <c r="M32" i="8"/>
  <c r="O30" i="8"/>
  <c r="N23" i="8"/>
  <c r="O23" i="8" s="1"/>
  <c r="F23" i="8"/>
  <c r="G23" i="8" s="1"/>
  <c r="E32" i="8"/>
  <c r="F31" i="8" s="1"/>
  <c r="G30" i="8"/>
  <c r="F6" i="8"/>
  <c r="G6" i="8" s="1"/>
  <c r="M16" i="8"/>
  <c r="N15" i="8" s="1"/>
  <c r="O14" i="8"/>
  <c r="E16" i="7"/>
  <c r="F15" i="7" s="1"/>
  <c r="M8" i="7"/>
  <c r="N7" i="7" s="1"/>
  <c r="N6" i="7"/>
  <c r="O6" i="7" s="1"/>
  <c r="M24" i="7"/>
  <c r="O22" i="7"/>
  <c r="M16" i="7"/>
  <c r="N15" i="7" s="1"/>
  <c r="G31" i="7"/>
  <c r="E33" i="7"/>
  <c r="M32" i="7"/>
  <c r="N31" i="7" s="1"/>
  <c r="O30" i="7"/>
  <c r="N14" i="7"/>
  <c r="O14" i="7" s="1"/>
  <c r="F14" i="7"/>
  <c r="G14" i="7" s="1"/>
  <c r="E8" i="7"/>
  <c r="F7" i="7" s="1"/>
  <c r="G6" i="7"/>
  <c r="E24" i="7"/>
  <c r="F23" i="7" s="1"/>
  <c r="G22" i="7"/>
  <c r="M32" i="6"/>
  <c r="M24" i="6"/>
  <c r="N23" i="6" s="1"/>
  <c r="O22" i="6"/>
  <c r="M16" i="6"/>
  <c r="N15" i="6" s="1"/>
  <c r="N14" i="6"/>
  <c r="O14" i="6" s="1"/>
  <c r="E8" i="6"/>
  <c r="F7" i="6" s="1"/>
  <c r="G6" i="6"/>
  <c r="E33" i="6"/>
  <c r="G31" i="6"/>
  <c r="E18" i="6"/>
  <c r="G16" i="6"/>
  <c r="M8" i="6"/>
  <c r="O6" i="6"/>
  <c r="N30" i="6"/>
  <c r="O30" i="6" s="1"/>
  <c r="E24" i="6"/>
  <c r="G22" i="6"/>
  <c r="E8" i="5"/>
  <c r="E26" i="5"/>
  <c r="F25" i="5" s="1"/>
  <c r="F24" i="5"/>
  <c r="G24" i="5" s="1"/>
  <c r="E16" i="5"/>
  <c r="F15" i="5" s="1"/>
  <c r="G14" i="5"/>
  <c r="M8" i="5"/>
  <c r="N7" i="5" s="1"/>
  <c r="O6" i="5"/>
  <c r="M24" i="5"/>
  <c r="N23" i="5"/>
  <c r="N22" i="5"/>
  <c r="O22" i="5" s="1"/>
  <c r="M32" i="5"/>
  <c r="N31" i="5" s="1"/>
  <c r="O30" i="5"/>
  <c r="F6" i="5"/>
  <c r="G6" i="5" s="1"/>
  <c r="M16" i="5"/>
  <c r="N15" i="5" s="1"/>
  <c r="O14" i="5"/>
  <c r="E32" i="5"/>
  <c r="F31" i="5" s="1"/>
  <c r="G30" i="5"/>
  <c r="E8" i="3"/>
  <c r="F7" i="3" s="1"/>
  <c r="M32" i="3"/>
  <c r="O30" i="3"/>
  <c r="M16" i="3"/>
  <c r="N15" i="3" s="1"/>
  <c r="E32" i="3"/>
  <c r="F31" i="3" s="1"/>
  <c r="G30" i="3"/>
  <c r="E24" i="3"/>
  <c r="F23" i="3" s="1"/>
  <c r="G22" i="3"/>
  <c r="E16" i="3"/>
  <c r="G14" i="3"/>
  <c r="N14" i="3"/>
  <c r="O14" i="3" s="1"/>
  <c r="M24" i="3"/>
  <c r="N23" i="3" s="1"/>
  <c r="O22" i="3"/>
  <c r="F6" i="3"/>
  <c r="G6" i="3" s="1"/>
  <c r="M8" i="3"/>
  <c r="O6" i="3"/>
  <c r="E8" i="1"/>
  <c r="E33" i="1"/>
  <c r="M16" i="1"/>
  <c r="N15" i="1" s="1"/>
  <c r="M24" i="1"/>
  <c r="N23" i="1" s="1"/>
  <c r="O22" i="1"/>
  <c r="N14" i="1"/>
  <c r="O14" i="1" s="1"/>
  <c r="M32" i="1"/>
  <c r="O30" i="1"/>
  <c r="M8" i="1"/>
  <c r="O6" i="1"/>
  <c r="E24" i="1"/>
  <c r="F23" i="1" s="1"/>
  <c r="G22" i="1"/>
  <c r="E16" i="1"/>
  <c r="F15" i="1" s="1"/>
  <c r="G14" i="1"/>
  <c r="F6" i="1"/>
  <c r="G6" i="1" s="1"/>
  <c r="F31" i="1"/>
  <c r="G31" i="1" s="1"/>
  <c r="M26" i="4"/>
  <c r="N24" i="4"/>
  <c r="O24" i="4" s="1"/>
  <c r="M8" i="4"/>
  <c r="N7" i="4" s="1"/>
  <c r="O14" i="4"/>
  <c r="M16" i="4"/>
  <c r="N15" i="4" s="1"/>
  <c r="M33" i="4"/>
  <c r="N32" i="4" s="1"/>
  <c r="N31" i="4"/>
  <c r="O31" i="4" s="1"/>
  <c r="N6" i="4"/>
  <c r="O6" i="4" s="1"/>
  <c r="E33" i="18" l="1"/>
  <c r="E34" i="18" s="1"/>
  <c r="F33" i="18" s="1"/>
  <c r="G31" i="18"/>
  <c r="F18" i="22"/>
  <c r="G18" i="22" s="1"/>
  <c r="H18" i="22" s="1"/>
  <c r="G17" i="22"/>
  <c r="E25" i="22"/>
  <c r="G23" i="22"/>
  <c r="M33" i="22"/>
  <c r="N32" i="22" s="1"/>
  <c r="M25" i="22"/>
  <c r="O23" i="22"/>
  <c r="M17" i="22"/>
  <c r="N16" i="22" s="1"/>
  <c r="O15" i="22"/>
  <c r="M9" i="22"/>
  <c r="N31" i="22"/>
  <c r="O31" i="22" s="1"/>
  <c r="E9" i="22"/>
  <c r="F8" i="22" s="1"/>
  <c r="E33" i="22"/>
  <c r="G31" i="22"/>
  <c r="N7" i="22"/>
  <c r="O7" i="22" s="1"/>
  <c r="F7" i="22"/>
  <c r="G7" i="22" s="1"/>
  <c r="M17" i="21"/>
  <c r="N16" i="21" s="1"/>
  <c r="E25" i="21"/>
  <c r="G23" i="21"/>
  <c r="N15" i="21"/>
  <c r="O15" i="21" s="1"/>
  <c r="E9" i="21"/>
  <c r="G7" i="21"/>
  <c r="F18" i="21"/>
  <c r="G18" i="21" s="1"/>
  <c r="H18" i="21" s="1"/>
  <c r="M33" i="21"/>
  <c r="M9" i="21"/>
  <c r="N31" i="21"/>
  <c r="O31" i="21" s="1"/>
  <c r="N7" i="21"/>
  <c r="O7" i="21" s="1"/>
  <c r="F17" i="21"/>
  <c r="G17" i="21" s="1"/>
  <c r="E34" i="21"/>
  <c r="M25" i="21"/>
  <c r="N24" i="21" s="1"/>
  <c r="N23" i="21"/>
  <c r="O23" i="21" s="1"/>
  <c r="F32" i="21"/>
  <c r="G32" i="21" s="1"/>
  <c r="M26" i="20"/>
  <c r="N25" i="20" s="1"/>
  <c r="E25" i="20"/>
  <c r="E34" i="20"/>
  <c r="M33" i="20"/>
  <c r="F32" i="20"/>
  <c r="G32" i="20" s="1"/>
  <c r="E17" i="20"/>
  <c r="F16" i="20" s="1"/>
  <c r="G15" i="20"/>
  <c r="N31" i="20"/>
  <c r="O31" i="20" s="1"/>
  <c r="M17" i="20"/>
  <c r="N16" i="20" s="1"/>
  <c r="M9" i="20"/>
  <c r="N8" i="20" s="1"/>
  <c r="O7" i="20"/>
  <c r="E9" i="20"/>
  <c r="G7" i="20"/>
  <c r="F23" i="20"/>
  <c r="G23" i="20" s="1"/>
  <c r="N15" i="20"/>
  <c r="O15" i="20" s="1"/>
  <c r="N24" i="20"/>
  <c r="O24" i="20" s="1"/>
  <c r="M17" i="19"/>
  <c r="N16" i="19" s="1"/>
  <c r="N15" i="19"/>
  <c r="O15" i="19" s="1"/>
  <c r="E25" i="19"/>
  <c r="G23" i="19"/>
  <c r="M33" i="19"/>
  <c r="O31" i="19"/>
  <c r="M9" i="19"/>
  <c r="N8" i="19" s="1"/>
  <c r="O7" i="19"/>
  <c r="G32" i="19"/>
  <c r="E34" i="19"/>
  <c r="F33" i="19" s="1"/>
  <c r="E17" i="19"/>
  <c r="G15" i="19"/>
  <c r="F16" i="19"/>
  <c r="M25" i="19"/>
  <c r="N24" i="19" s="1"/>
  <c r="O23" i="19"/>
  <c r="E9" i="19"/>
  <c r="G7" i="19"/>
  <c r="E9" i="18"/>
  <c r="F8" i="18" s="1"/>
  <c r="F7" i="18"/>
  <c r="G7" i="18" s="1"/>
  <c r="M9" i="18"/>
  <c r="N8" i="18" s="1"/>
  <c r="O7" i="18"/>
  <c r="M17" i="18"/>
  <c r="N16" i="18" s="1"/>
  <c r="N15" i="18"/>
  <c r="O15" i="18" s="1"/>
  <c r="M26" i="18"/>
  <c r="N25" i="18" s="1"/>
  <c r="N24" i="18"/>
  <c r="O24" i="18" s="1"/>
  <c r="M33" i="18"/>
  <c r="E25" i="18"/>
  <c r="G23" i="18"/>
  <c r="E17" i="18"/>
  <c r="F16" i="18" s="1"/>
  <c r="G15" i="18"/>
  <c r="N31" i="18"/>
  <c r="O31" i="18" s="1"/>
  <c r="M25" i="17"/>
  <c r="O23" i="17"/>
  <c r="G23" i="17"/>
  <c r="E25" i="17"/>
  <c r="M17" i="17"/>
  <c r="O15" i="17"/>
  <c r="M33" i="17"/>
  <c r="N31" i="17"/>
  <c r="O31" i="17" s="1"/>
  <c r="E17" i="17"/>
  <c r="F16" i="17" s="1"/>
  <c r="M9" i="17"/>
  <c r="N8" i="17" s="1"/>
  <c r="E9" i="17"/>
  <c r="F8" i="17" s="1"/>
  <c r="G7" i="17"/>
  <c r="F15" i="17"/>
  <c r="G15" i="17" s="1"/>
  <c r="N7" i="17"/>
  <c r="O7" i="17" s="1"/>
  <c r="E33" i="17"/>
  <c r="G31" i="17"/>
  <c r="M9" i="16"/>
  <c r="N8" i="16" s="1"/>
  <c r="O7" i="16"/>
  <c r="E25" i="16"/>
  <c r="G23" i="16"/>
  <c r="G17" i="16"/>
  <c r="F18" i="16"/>
  <c r="G18" i="16" s="1"/>
  <c r="H18" i="16" s="1"/>
  <c r="E34" i="16"/>
  <c r="F33" i="16" s="1"/>
  <c r="E9" i="16"/>
  <c r="F8" i="16"/>
  <c r="M17" i="16"/>
  <c r="N16" i="16" s="1"/>
  <c r="O15" i="16"/>
  <c r="M33" i="16"/>
  <c r="O31" i="16"/>
  <c r="F32" i="16"/>
  <c r="G32" i="16" s="1"/>
  <c r="F7" i="16"/>
  <c r="G7" i="16" s="1"/>
  <c r="M25" i="16"/>
  <c r="N24" i="16" s="1"/>
  <c r="O23" i="16"/>
  <c r="M17" i="15"/>
  <c r="N16" i="15" s="1"/>
  <c r="O15" i="15"/>
  <c r="M33" i="15"/>
  <c r="E17" i="15"/>
  <c r="E9" i="15"/>
  <c r="F8" i="15" s="1"/>
  <c r="N31" i="15"/>
  <c r="O31" i="15" s="1"/>
  <c r="F7" i="15"/>
  <c r="G7" i="15" s="1"/>
  <c r="E25" i="15"/>
  <c r="F24" i="15" s="1"/>
  <c r="G23" i="15"/>
  <c r="E33" i="15"/>
  <c r="G31" i="15"/>
  <c r="F15" i="15"/>
  <c r="G15" i="15" s="1"/>
  <c r="M9" i="15"/>
  <c r="N8" i="15" s="1"/>
  <c r="O7" i="15"/>
  <c r="O23" i="15"/>
  <c r="M25" i="15"/>
  <c r="M33" i="14"/>
  <c r="N32" i="14" s="1"/>
  <c r="E9" i="14"/>
  <c r="F8" i="14" s="1"/>
  <c r="N31" i="14"/>
  <c r="O31" i="14" s="1"/>
  <c r="M9" i="14"/>
  <c r="O7" i="14"/>
  <c r="F7" i="14"/>
  <c r="G7" i="14" s="1"/>
  <c r="E17" i="14"/>
  <c r="F16" i="14" s="1"/>
  <c r="G15" i="14"/>
  <c r="M17" i="14"/>
  <c r="E25" i="14"/>
  <c r="O24" i="14"/>
  <c r="M26" i="14"/>
  <c r="N25" i="14" s="1"/>
  <c r="F23" i="14"/>
  <c r="G23" i="14" s="1"/>
  <c r="G32" i="14"/>
  <c r="E34" i="14"/>
  <c r="F33" i="14" s="1"/>
  <c r="N15" i="14"/>
  <c r="O15" i="14" s="1"/>
  <c r="M9" i="13"/>
  <c r="N8" i="13" s="1"/>
  <c r="O7" i="13"/>
  <c r="E17" i="13"/>
  <c r="F16" i="13" s="1"/>
  <c r="M17" i="13"/>
  <c r="O15" i="13"/>
  <c r="E25" i="13"/>
  <c r="F24" i="13" s="1"/>
  <c r="O23" i="13"/>
  <c r="M25" i="13"/>
  <c r="N24" i="13" s="1"/>
  <c r="F15" i="13"/>
  <c r="G15" i="13" s="1"/>
  <c r="E34" i="13"/>
  <c r="F33" i="13" s="1"/>
  <c r="F32" i="13"/>
  <c r="G32" i="13" s="1"/>
  <c r="O31" i="13"/>
  <c r="M33" i="13"/>
  <c r="E9" i="13"/>
  <c r="G7" i="13"/>
  <c r="F23" i="13"/>
  <c r="G23" i="13" s="1"/>
  <c r="N31" i="13"/>
  <c r="M9" i="11"/>
  <c r="N8" i="11" s="1"/>
  <c r="E25" i="11"/>
  <c r="G23" i="11"/>
  <c r="E17" i="11"/>
  <c r="E9" i="11"/>
  <c r="F8" i="11" s="1"/>
  <c r="F23" i="11"/>
  <c r="O23" i="11"/>
  <c r="M25" i="11"/>
  <c r="F7" i="11"/>
  <c r="G7" i="11" s="1"/>
  <c r="N7" i="11"/>
  <c r="O7" i="11" s="1"/>
  <c r="F15" i="11"/>
  <c r="G15" i="11" s="1"/>
  <c r="M33" i="11"/>
  <c r="E33" i="11"/>
  <c r="F32" i="11" s="1"/>
  <c r="G31" i="11"/>
  <c r="M17" i="11"/>
  <c r="N15" i="11"/>
  <c r="O15" i="11" s="1"/>
  <c r="N31" i="11"/>
  <c r="O31" i="11" s="1"/>
  <c r="E9" i="10"/>
  <c r="F8" i="10" s="1"/>
  <c r="G7" i="10"/>
  <c r="E25" i="10"/>
  <c r="F24" i="10" s="1"/>
  <c r="G23" i="10"/>
  <c r="E17" i="10"/>
  <c r="G15" i="10"/>
  <c r="M33" i="10"/>
  <c r="N32" i="10" s="1"/>
  <c r="O31" i="10"/>
  <c r="M25" i="10"/>
  <c r="N24" i="10" s="1"/>
  <c r="O23" i="10"/>
  <c r="M17" i="10"/>
  <c r="O15" i="10"/>
  <c r="E33" i="10"/>
  <c r="F32" i="10" s="1"/>
  <c r="G31" i="10"/>
  <c r="M9" i="10"/>
  <c r="N8" i="10" s="1"/>
  <c r="O7" i="10"/>
  <c r="M17" i="9"/>
  <c r="E9" i="9"/>
  <c r="F8" i="9" s="1"/>
  <c r="G7" i="9"/>
  <c r="F18" i="9"/>
  <c r="G18" i="9" s="1"/>
  <c r="H18" i="9" s="1"/>
  <c r="M25" i="9"/>
  <c r="N23" i="9"/>
  <c r="O23" i="9" s="1"/>
  <c r="F17" i="9"/>
  <c r="G17" i="9" s="1"/>
  <c r="E34" i="9"/>
  <c r="F33" i="9"/>
  <c r="E25" i="9"/>
  <c r="G23" i="9"/>
  <c r="M9" i="9"/>
  <c r="N8" i="9" s="1"/>
  <c r="O7" i="9"/>
  <c r="M33" i="9"/>
  <c r="N32" i="9" s="1"/>
  <c r="O31" i="9"/>
  <c r="N15" i="9"/>
  <c r="O15" i="9" s="1"/>
  <c r="F32" i="9"/>
  <c r="G32" i="9" s="1"/>
  <c r="M33" i="8"/>
  <c r="N31" i="8"/>
  <c r="O31" i="8" s="1"/>
  <c r="E17" i="8"/>
  <c r="F16" i="8" s="1"/>
  <c r="F15" i="8"/>
  <c r="G15" i="8" s="1"/>
  <c r="G24" i="8"/>
  <c r="E26" i="8"/>
  <c r="F25" i="8" s="1"/>
  <c r="E33" i="8"/>
  <c r="F32" i="8" s="1"/>
  <c r="G31" i="8"/>
  <c r="M9" i="8"/>
  <c r="N8" i="8" s="1"/>
  <c r="E9" i="8"/>
  <c r="F8" i="8" s="1"/>
  <c r="G7" i="8"/>
  <c r="M17" i="8"/>
  <c r="O15" i="8"/>
  <c r="N16" i="8"/>
  <c r="N7" i="8"/>
  <c r="O7" i="8" s="1"/>
  <c r="O24" i="8"/>
  <c r="M26" i="8"/>
  <c r="N25" i="8" s="1"/>
  <c r="E34" i="7"/>
  <c r="F33" i="7" s="1"/>
  <c r="F32" i="7"/>
  <c r="G32" i="7" s="1"/>
  <c r="M17" i="7"/>
  <c r="N16" i="7" s="1"/>
  <c r="O15" i="7"/>
  <c r="M25" i="7"/>
  <c r="N24" i="7" s="1"/>
  <c r="M9" i="7"/>
  <c r="N8" i="7" s="1"/>
  <c r="O7" i="7"/>
  <c r="E25" i="7"/>
  <c r="G23" i="7"/>
  <c r="O31" i="7"/>
  <c r="M33" i="7"/>
  <c r="N23" i="7"/>
  <c r="O23" i="7" s="1"/>
  <c r="E9" i="7"/>
  <c r="F8" i="7" s="1"/>
  <c r="G7" i="7"/>
  <c r="E17" i="7"/>
  <c r="G15" i="7"/>
  <c r="E34" i="6"/>
  <c r="F33" i="6"/>
  <c r="F32" i="6"/>
  <c r="G32" i="6" s="1"/>
  <c r="E25" i="6"/>
  <c r="M9" i="6"/>
  <c r="N7" i="6"/>
  <c r="O7" i="6" s="1"/>
  <c r="M25" i="6"/>
  <c r="N24" i="6" s="1"/>
  <c r="O23" i="6"/>
  <c r="F23" i="6"/>
  <c r="G23" i="6" s="1"/>
  <c r="F18" i="6"/>
  <c r="G18" i="6" s="1"/>
  <c r="H18" i="6" s="1"/>
  <c r="M33" i="6"/>
  <c r="N32" i="6" s="1"/>
  <c r="E9" i="6"/>
  <c r="F8" i="6" s="1"/>
  <c r="G7" i="6"/>
  <c r="F17" i="6"/>
  <c r="G17" i="6" s="1"/>
  <c r="M17" i="6"/>
  <c r="N16" i="6" s="1"/>
  <c r="O15" i="6"/>
  <c r="N31" i="6"/>
  <c r="O31" i="6" s="1"/>
  <c r="M25" i="5"/>
  <c r="O23" i="5"/>
  <c r="F26" i="5"/>
  <c r="G26" i="5" s="1"/>
  <c r="H26" i="5" s="1"/>
  <c r="G25" i="5"/>
  <c r="M9" i="5"/>
  <c r="N8" i="5" s="1"/>
  <c r="O7" i="5"/>
  <c r="M33" i="5"/>
  <c r="O31" i="5"/>
  <c r="E9" i="5"/>
  <c r="F8" i="5" s="1"/>
  <c r="M17" i="5"/>
  <c r="O15" i="5"/>
  <c r="E33" i="5"/>
  <c r="G31" i="5"/>
  <c r="E17" i="5"/>
  <c r="F16" i="5" s="1"/>
  <c r="G15" i="5"/>
  <c r="F7" i="5"/>
  <c r="G7" i="5" s="1"/>
  <c r="M17" i="3"/>
  <c r="O15" i="3"/>
  <c r="M33" i="3"/>
  <c r="N32" i="3" s="1"/>
  <c r="N31" i="3"/>
  <c r="O31" i="3" s="1"/>
  <c r="M9" i="3"/>
  <c r="N8" i="3" s="1"/>
  <c r="E25" i="3"/>
  <c r="F24" i="3" s="1"/>
  <c r="G23" i="3"/>
  <c r="M25" i="3"/>
  <c r="N24" i="3"/>
  <c r="O23" i="3"/>
  <c r="E9" i="3"/>
  <c r="F8" i="3" s="1"/>
  <c r="G7" i="3"/>
  <c r="E17" i="3"/>
  <c r="F16" i="3" s="1"/>
  <c r="F15" i="3"/>
  <c r="G15" i="3" s="1"/>
  <c r="E33" i="3"/>
  <c r="F32" i="3" s="1"/>
  <c r="G31" i="3"/>
  <c r="N7" i="3"/>
  <c r="O7" i="3" s="1"/>
  <c r="M33" i="1"/>
  <c r="N32" i="1" s="1"/>
  <c r="E17" i="1"/>
  <c r="F16" i="1" s="1"/>
  <c r="G15" i="1"/>
  <c r="N31" i="1"/>
  <c r="O31" i="1" s="1"/>
  <c r="E34" i="1"/>
  <c r="F32" i="1"/>
  <c r="G32" i="1" s="1"/>
  <c r="M17" i="1"/>
  <c r="N16" i="1" s="1"/>
  <c r="O15" i="1"/>
  <c r="E25" i="1"/>
  <c r="F24" i="1" s="1"/>
  <c r="G23" i="1"/>
  <c r="M9" i="1"/>
  <c r="N8" i="1" s="1"/>
  <c r="M25" i="1"/>
  <c r="N24" i="1" s="1"/>
  <c r="O23" i="1"/>
  <c r="E9" i="1"/>
  <c r="N7" i="1"/>
  <c r="O7" i="1" s="1"/>
  <c r="F7" i="1"/>
  <c r="G7" i="1" s="1"/>
  <c r="O7" i="4"/>
  <c r="M9" i="4"/>
  <c r="M17" i="4"/>
  <c r="O15" i="4"/>
  <c r="N26" i="4"/>
  <c r="O26" i="4" s="1"/>
  <c r="P26" i="4" s="1"/>
  <c r="M34" i="4"/>
  <c r="O32" i="4"/>
  <c r="N25" i="4"/>
  <c r="O25" i="4" s="1"/>
  <c r="F32" i="18" l="1"/>
  <c r="G32" i="18" s="1"/>
  <c r="E34" i="22"/>
  <c r="F33" i="22" s="1"/>
  <c r="O16" i="22"/>
  <c r="M18" i="22"/>
  <c r="E26" i="22"/>
  <c r="F25" i="22" s="1"/>
  <c r="O32" i="22"/>
  <c r="M34" i="22"/>
  <c r="N33" i="22" s="1"/>
  <c r="E10" i="22"/>
  <c r="F9" i="22" s="1"/>
  <c r="G8" i="22"/>
  <c r="F24" i="22"/>
  <c r="G24" i="22" s="1"/>
  <c r="F32" i="22"/>
  <c r="G32" i="22" s="1"/>
  <c r="M26" i="22"/>
  <c r="N25" i="22" s="1"/>
  <c r="M10" i="22"/>
  <c r="N9" i="22" s="1"/>
  <c r="N8" i="22"/>
  <c r="O8" i="22" s="1"/>
  <c r="N24" i="22"/>
  <c r="O24" i="22" s="1"/>
  <c r="I18" i="22"/>
  <c r="H17" i="22"/>
  <c r="F34" i="21"/>
  <c r="G34" i="21" s="1"/>
  <c r="H34" i="21" s="1"/>
  <c r="F33" i="21"/>
  <c r="G33" i="21" s="1"/>
  <c r="M10" i="21"/>
  <c r="G8" i="21"/>
  <c r="E10" i="21"/>
  <c r="M34" i="21"/>
  <c r="N33" i="21" s="1"/>
  <c r="N32" i="21"/>
  <c r="O32" i="21" s="1"/>
  <c r="E26" i="21"/>
  <c r="F25" i="21" s="1"/>
  <c r="F24" i="21"/>
  <c r="G24" i="21" s="1"/>
  <c r="I18" i="21"/>
  <c r="H17" i="21"/>
  <c r="O24" i="21"/>
  <c r="M26" i="21"/>
  <c r="N25" i="21" s="1"/>
  <c r="N8" i="21"/>
  <c r="O8" i="21" s="1"/>
  <c r="F8" i="21"/>
  <c r="M18" i="21"/>
  <c r="N17" i="21" s="1"/>
  <c r="O16" i="21"/>
  <c r="E10" i="20"/>
  <c r="F34" i="20"/>
  <c r="G34" i="20" s="1"/>
  <c r="H34" i="20" s="1"/>
  <c r="O8" i="20"/>
  <c r="M10" i="20"/>
  <c r="N9" i="20" s="1"/>
  <c r="E26" i="20"/>
  <c r="F25" i="20" s="1"/>
  <c r="G16" i="20"/>
  <c r="E18" i="20"/>
  <c r="M34" i="20"/>
  <c r="F24" i="20"/>
  <c r="G24" i="20" s="1"/>
  <c r="N32" i="20"/>
  <c r="O32" i="20" s="1"/>
  <c r="F8" i="20"/>
  <c r="G8" i="20" s="1"/>
  <c r="M18" i="20"/>
  <c r="O16" i="20"/>
  <c r="N26" i="20"/>
  <c r="O26" i="20" s="1"/>
  <c r="P26" i="20" s="1"/>
  <c r="O25" i="20"/>
  <c r="F33" i="20"/>
  <c r="G33" i="20" s="1"/>
  <c r="E26" i="19"/>
  <c r="F25" i="19"/>
  <c r="E10" i="19"/>
  <c r="F9" i="19" s="1"/>
  <c r="F24" i="19"/>
  <c r="G24" i="19" s="1"/>
  <c r="F34" i="19"/>
  <c r="G34" i="19" s="1"/>
  <c r="H34" i="19" s="1"/>
  <c r="G33" i="19"/>
  <c r="O8" i="19"/>
  <c r="M10" i="19"/>
  <c r="M34" i="19"/>
  <c r="N33" i="19" s="1"/>
  <c r="O24" i="19"/>
  <c r="M26" i="19"/>
  <c r="N25" i="19" s="1"/>
  <c r="F8" i="19"/>
  <c r="G8" i="19" s="1"/>
  <c r="G16" i="19"/>
  <c r="E18" i="19"/>
  <c r="N32" i="19"/>
  <c r="O32" i="19" s="1"/>
  <c r="M18" i="19"/>
  <c r="N17" i="19" s="1"/>
  <c r="O16" i="19"/>
  <c r="E26" i="18"/>
  <c r="F25" i="18" s="1"/>
  <c r="F24" i="18"/>
  <c r="G24" i="18" s="1"/>
  <c r="M34" i="18"/>
  <c r="N33" i="18"/>
  <c r="N32" i="18"/>
  <c r="O32" i="18" s="1"/>
  <c r="O16" i="18"/>
  <c r="M18" i="18"/>
  <c r="G8" i="18"/>
  <c r="E10" i="18"/>
  <c r="F9" i="18" s="1"/>
  <c r="G16" i="18"/>
  <c r="E18" i="18"/>
  <c r="F17" i="18" s="1"/>
  <c r="F34" i="18"/>
  <c r="G34" i="18" s="1"/>
  <c r="H34" i="18" s="1"/>
  <c r="G33" i="18"/>
  <c r="N26" i="18"/>
  <c r="O26" i="18" s="1"/>
  <c r="P26" i="18" s="1"/>
  <c r="O25" i="18"/>
  <c r="O8" i="18"/>
  <c r="M10" i="18"/>
  <c r="E18" i="17"/>
  <c r="G16" i="17"/>
  <c r="E26" i="17"/>
  <c r="F25" i="17" s="1"/>
  <c r="F24" i="17"/>
  <c r="G24" i="17" s="1"/>
  <c r="G8" i="17"/>
  <c r="E10" i="17"/>
  <c r="F9" i="17" s="1"/>
  <c r="M18" i="17"/>
  <c r="M34" i="17"/>
  <c r="N33" i="17" s="1"/>
  <c r="E34" i="17"/>
  <c r="F33" i="17" s="1"/>
  <c r="N32" i="17"/>
  <c r="O32" i="17" s="1"/>
  <c r="M26" i="17"/>
  <c r="F32" i="17"/>
  <c r="G32" i="17" s="1"/>
  <c r="O8" i="17"/>
  <c r="M10" i="17"/>
  <c r="N16" i="17"/>
  <c r="O16" i="17" s="1"/>
  <c r="N24" i="17"/>
  <c r="O24" i="17" s="1"/>
  <c r="F34" i="16"/>
  <c r="G34" i="16" s="1"/>
  <c r="H34" i="16" s="1"/>
  <c r="G33" i="16"/>
  <c r="I18" i="16"/>
  <c r="H17" i="16"/>
  <c r="E26" i="16"/>
  <c r="M34" i="16"/>
  <c r="O24" i="16"/>
  <c r="M26" i="16"/>
  <c r="N25" i="16" s="1"/>
  <c r="M18" i="16"/>
  <c r="N17" i="16" s="1"/>
  <c r="O16" i="16"/>
  <c r="N32" i="16"/>
  <c r="O32" i="16" s="1"/>
  <c r="E10" i="16"/>
  <c r="G8" i="16"/>
  <c r="F24" i="16"/>
  <c r="G24" i="16" s="1"/>
  <c r="O8" i="16"/>
  <c r="M10" i="16"/>
  <c r="G24" i="15"/>
  <c r="E26" i="15"/>
  <c r="F25" i="15" s="1"/>
  <c r="M34" i="15"/>
  <c r="N33" i="15"/>
  <c r="E18" i="15"/>
  <c r="F17" i="15" s="1"/>
  <c r="N32" i="15"/>
  <c r="O32" i="15" s="1"/>
  <c r="M26" i="15"/>
  <c r="N25" i="15" s="1"/>
  <c r="E34" i="15"/>
  <c r="F33" i="15" s="1"/>
  <c r="F32" i="15"/>
  <c r="G32" i="15" s="1"/>
  <c r="G8" i="15"/>
  <c r="E10" i="15"/>
  <c r="F9" i="15" s="1"/>
  <c r="M10" i="15"/>
  <c r="N9" i="15" s="1"/>
  <c r="O8" i="15"/>
  <c r="N24" i="15"/>
  <c r="O24" i="15" s="1"/>
  <c r="F16" i="15"/>
  <c r="G16" i="15" s="1"/>
  <c r="O16" i="15"/>
  <c r="M18" i="15"/>
  <c r="M10" i="14"/>
  <c r="G16" i="14"/>
  <c r="E18" i="14"/>
  <c r="F17" i="14" s="1"/>
  <c r="G8" i="14"/>
  <c r="E10" i="14"/>
  <c r="F9" i="14" s="1"/>
  <c r="E26" i="14"/>
  <c r="F25" i="14"/>
  <c r="F34" i="14"/>
  <c r="G34" i="14" s="1"/>
  <c r="H34" i="14" s="1"/>
  <c r="G33" i="14"/>
  <c r="F24" i="14"/>
  <c r="G24" i="14" s="1"/>
  <c r="N8" i="14"/>
  <c r="O8" i="14" s="1"/>
  <c r="O32" i="14"/>
  <c r="M34" i="14"/>
  <c r="N33" i="14" s="1"/>
  <c r="M18" i="14"/>
  <c r="N17" i="14" s="1"/>
  <c r="N26" i="14"/>
  <c r="O26" i="14" s="1"/>
  <c r="P26" i="14" s="1"/>
  <c r="O25" i="14"/>
  <c r="N16" i="14"/>
  <c r="O16" i="14" s="1"/>
  <c r="E10" i="13"/>
  <c r="F9" i="13" s="1"/>
  <c r="M34" i="13"/>
  <c r="N33" i="13" s="1"/>
  <c r="N32" i="13"/>
  <c r="O32" i="13" s="1"/>
  <c r="G16" i="13"/>
  <c r="E18" i="13"/>
  <c r="F17" i="13" s="1"/>
  <c r="O24" i="13"/>
  <c r="M26" i="13"/>
  <c r="N25" i="13" s="1"/>
  <c r="G24" i="13"/>
  <c r="E26" i="13"/>
  <c r="F25" i="13" s="1"/>
  <c r="M18" i="13"/>
  <c r="N17" i="13" s="1"/>
  <c r="F8" i="13"/>
  <c r="G8" i="13" s="1"/>
  <c r="F34" i="13"/>
  <c r="G34" i="13" s="1"/>
  <c r="H34" i="13" s="1"/>
  <c r="G33" i="13"/>
  <c r="N16" i="13"/>
  <c r="O16" i="13" s="1"/>
  <c r="O8" i="13"/>
  <c r="M10" i="13"/>
  <c r="N9" i="13" s="1"/>
  <c r="M26" i="11"/>
  <c r="N25" i="11" s="1"/>
  <c r="N24" i="11"/>
  <c r="O24" i="11" s="1"/>
  <c r="M34" i="11"/>
  <c r="N33" i="11" s="1"/>
  <c r="E26" i="11"/>
  <c r="F25" i="11" s="1"/>
  <c r="N32" i="11"/>
  <c r="O32" i="11" s="1"/>
  <c r="F24" i="11"/>
  <c r="G24" i="11" s="1"/>
  <c r="M18" i="11"/>
  <c r="G32" i="11"/>
  <c r="E34" i="11"/>
  <c r="F33" i="11" s="1"/>
  <c r="N16" i="11"/>
  <c r="O16" i="11" s="1"/>
  <c r="G8" i="11"/>
  <c r="E10" i="11"/>
  <c r="F9" i="11" s="1"/>
  <c r="E18" i="11"/>
  <c r="F17" i="11" s="1"/>
  <c r="F16" i="11"/>
  <c r="G16" i="11" s="1"/>
  <c r="O8" i="11"/>
  <c r="M10" i="11"/>
  <c r="M18" i="10"/>
  <c r="E18" i="10"/>
  <c r="F17" i="10" s="1"/>
  <c r="O8" i="10"/>
  <c r="M10" i="10"/>
  <c r="N9" i="10" s="1"/>
  <c r="O24" i="10"/>
  <c r="M26" i="10"/>
  <c r="G24" i="10"/>
  <c r="E26" i="10"/>
  <c r="F25" i="10"/>
  <c r="G32" i="10"/>
  <c r="E34" i="10"/>
  <c r="F33" i="10" s="1"/>
  <c r="O32" i="10"/>
  <c r="M34" i="10"/>
  <c r="N33" i="10" s="1"/>
  <c r="N16" i="10"/>
  <c r="O16" i="10" s="1"/>
  <c r="F16" i="10"/>
  <c r="G16" i="10" s="1"/>
  <c r="G8" i="10"/>
  <c r="E10" i="10"/>
  <c r="F9" i="10"/>
  <c r="I18" i="9"/>
  <c r="H17" i="9"/>
  <c r="O32" i="9"/>
  <c r="M34" i="9"/>
  <c r="N33" i="9" s="1"/>
  <c r="M10" i="9"/>
  <c r="O8" i="9"/>
  <c r="G8" i="9"/>
  <c r="E10" i="9"/>
  <c r="F9" i="9" s="1"/>
  <c r="F34" i="9"/>
  <c r="G34" i="9" s="1"/>
  <c r="H34" i="9" s="1"/>
  <c r="G33" i="9"/>
  <c r="M26" i="9"/>
  <c r="N25" i="9" s="1"/>
  <c r="E26" i="9"/>
  <c r="F25" i="9" s="1"/>
  <c r="N24" i="9"/>
  <c r="O24" i="9" s="1"/>
  <c r="M18" i="9"/>
  <c r="F24" i="9"/>
  <c r="G24" i="9" s="1"/>
  <c r="N16" i="9"/>
  <c r="O16" i="9" s="1"/>
  <c r="O8" i="8"/>
  <c r="M10" i="8"/>
  <c r="G16" i="8"/>
  <c r="E18" i="8"/>
  <c r="O16" i="8"/>
  <c r="M18" i="8"/>
  <c r="N17" i="8" s="1"/>
  <c r="G32" i="8"/>
  <c r="E34" i="8"/>
  <c r="F33" i="8" s="1"/>
  <c r="F26" i="8"/>
  <c r="G26" i="8" s="1"/>
  <c r="H26" i="8" s="1"/>
  <c r="G25" i="8"/>
  <c r="N26" i="8"/>
  <c r="O26" i="8" s="1"/>
  <c r="P26" i="8" s="1"/>
  <c r="O25" i="8"/>
  <c r="E10" i="8"/>
  <c r="F9" i="8" s="1"/>
  <c r="G8" i="8"/>
  <c r="M34" i="8"/>
  <c r="N33" i="8" s="1"/>
  <c r="N32" i="8"/>
  <c r="O32" i="8" s="1"/>
  <c r="E26" i="7"/>
  <c r="F25" i="7" s="1"/>
  <c r="F24" i="7"/>
  <c r="G24" i="7" s="1"/>
  <c r="M18" i="7"/>
  <c r="N17" i="7" s="1"/>
  <c r="O16" i="7"/>
  <c r="E18" i="7"/>
  <c r="F17" i="7" s="1"/>
  <c r="M34" i="7"/>
  <c r="N33" i="7" s="1"/>
  <c r="M10" i="7"/>
  <c r="N9" i="7" s="1"/>
  <c r="O8" i="7"/>
  <c r="G8" i="7"/>
  <c r="E10" i="7"/>
  <c r="F9" i="7" s="1"/>
  <c r="F16" i="7"/>
  <c r="G16" i="7" s="1"/>
  <c r="F34" i="7"/>
  <c r="G34" i="7" s="1"/>
  <c r="H34" i="7" s="1"/>
  <c r="G33" i="7"/>
  <c r="N32" i="7"/>
  <c r="O32" i="7" s="1"/>
  <c r="O24" i="7"/>
  <c r="M26" i="7"/>
  <c r="N25" i="7" s="1"/>
  <c r="E26" i="6"/>
  <c r="F25" i="6" s="1"/>
  <c r="G8" i="6"/>
  <c r="E10" i="6"/>
  <c r="F9" i="6" s="1"/>
  <c r="M10" i="6"/>
  <c r="N9" i="6" s="1"/>
  <c r="F24" i="6"/>
  <c r="G24" i="6" s="1"/>
  <c r="O32" i="6"/>
  <c r="M34" i="6"/>
  <c r="N33" i="6" s="1"/>
  <c r="N8" i="6"/>
  <c r="O8" i="6" s="1"/>
  <c r="F34" i="6"/>
  <c r="G34" i="6" s="1"/>
  <c r="H34" i="6" s="1"/>
  <c r="G33" i="6"/>
  <c r="O24" i="6"/>
  <c r="M26" i="6"/>
  <c r="N25" i="6"/>
  <c r="O16" i="6"/>
  <c r="M18" i="6"/>
  <c r="I18" i="6"/>
  <c r="H17" i="6"/>
  <c r="M18" i="5"/>
  <c r="N17" i="5" s="1"/>
  <c r="M10" i="5"/>
  <c r="N9" i="5" s="1"/>
  <c r="O8" i="5"/>
  <c r="G16" i="5"/>
  <c r="E18" i="5"/>
  <c r="G8" i="5"/>
  <c r="E10" i="5"/>
  <c r="F9" i="5" s="1"/>
  <c r="H25" i="5"/>
  <c r="I26" i="5"/>
  <c r="E34" i="5"/>
  <c r="F32" i="5"/>
  <c r="G32" i="5" s="1"/>
  <c r="M26" i="5"/>
  <c r="N25" i="5" s="1"/>
  <c r="M34" i="5"/>
  <c r="N33" i="5" s="1"/>
  <c r="N16" i="5"/>
  <c r="O16" i="5" s="1"/>
  <c r="N32" i="5"/>
  <c r="O32" i="5" s="1"/>
  <c r="N24" i="5"/>
  <c r="O24" i="5" s="1"/>
  <c r="O24" i="3"/>
  <c r="M26" i="3"/>
  <c r="N25" i="3" s="1"/>
  <c r="O32" i="3"/>
  <c r="M34" i="3"/>
  <c r="N33" i="3" s="1"/>
  <c r="E18" i="3"/>
  <c r="G16" i="3"/>
  <c r="G24" i="3"/>
  <c r="E26" i="3"/>
  <c r="F25" i="3" s="1"/>
  <c r="M18" i="3"/>
  <c r="G32" i="3"/>
  <c r="E34" i="3"/>
  <c r="F33" i="3" s="1"/>
  <c r="G8" i="3"/>
  <c r="E10" i="3"/>
  <c r="F9" i="3" s="1"/>
  <c r="M10" i="3"/>
  <c r="O8" i="3"/>
  <c r="N16" i="3"/>
  <c r="O16" i="3" s="1"/>
  <c r="E10" i="1"/>
  <c r="G24" i="1"/>
  <c r="E26" i="1"/>
  <c r="F25" i="1" s="1"/>
  <c r="F34" i="1"/>
  <c r="G34" i="1" s="1"/>
  <c r="H34" i="1" s="1"/>
  <c r="O24" i="1"/>
  <c r="M26" i="1"/>
  <c r="M18" i="1"/>
  <c r="O16" i="1"/>
  <c r="G16" i="1"/>
  <c r="E18" i="1"/>
  <c r="O32" i="1"/>
  <c r="M34" i="1"/>
  <c r="N33" i="1"/>
  <c r="F8" i="1"/>
  <c r="G8" i="1" s="1"/>
  <c r="O8" i="1"/>
  <c r="M10" i="1"/>
  <c r="N9" i="1" s="1"/>
  <c r="F33" i="1"/>
  <c r="G33" i="1" s="1"/>
  <c r="M10" i="4"/>
  <c r="N9" i="4" s="1"/>
  <c r="N34" i="4"/>
  <c r="O34" i="4" s="1"/>
  <c r="P34" i="4" s="1"/>
  <c r="N33" i="4"/>
  <c r="O33" i="4" s="1"/>
  <c r="N8" i="4"/>
  <c r="O8" i="4" s="1"/>
  <c r="M18" i="4"/>
  <c r="N17" i="4"/>
  <c r="N16" i="4"/>
  <c r="O16" i="4" s="1"/>
  <c r="P25" i="4"/>
  <c r="Q26" i="4"/>
  <c r="N18" i="22" l="1"/>
  <c r="O18" i="22" s="1"/>
  <c r="P18" i="22" s="1"/>
  <c r="F10" i="22"/>
  <c r="G10" i="22" s="1"/>
  <c r="H10" i="22" s="1"/>
  <c r="G9" i="22"/>
  <c r="N17" i="22"/>
  <c r="O17" i="22" s="1"/>
  <c r="N10" i="22"/>
  <c r="O10" i="22" s="1"/>
  <c r="P10" i="22" s="1"/>
  <c r="O9" i="22"/>
  <c r="H16" i="22"/>
  <c r="I17" i="22"/>
  <c r="N26" i="22"/>
  <c r="O26" i="22" s="1"/>
  <c r="P26" i="22" s="1"/>
  <c r="O25" i="22"/>
  <c r="N34" i="22"/>
  <c r="O34" i="22" s="1"/>
  <c r="P34" i="22" s="1"/>
  <c r="O33" i="22"/>
  <c r="F34" i="22"/>
  <c r="G34" i="22" s="1"/>
  <c r="H34" i="22" s="1"/>
  <c r="G33" i="22"/>
  <c r="F26" i="22"/>
  <c r="G26" i="22" s="1"/>
  <c r="H26" i="22" s="1"/>
  <c r="G25" i="22"/>
  <c r="F10" i="21"/>
  <c r="G10" i="21" s="1"/>
  <c r="H10" i="21" s="1"/>
  <c r="N10" i="21"/>
  <c r="O10" i="21" s="1"/>
  <c r="P10" i="21" s="1"/>
  <c r="N26" i="21"/>
  <c r="O26" i="21" s="1"/>
  <c r="P26" i="21" s="1"/>
  <c r="O25" i="21"/>
  <c r="N9" i="21"/>
  <c r="O9" i="21" s="1"/>
  <c r="H16" i="21"/>
  <c r="I17" i="21"/>
  <c r="N34" i="21"/>
  <c r="O34" i="21" s="1"/>
  <c r="P34" i="21" s="1"/>
  <c r="O33" i="21"/>
  <c r="O17" i="21"/>
  <c r="N18" i="21"/>
  <c r="O18" i="21" s="1"/>
  <c r="P18" i="21" s="1"/>
  <c r="F26" i="21"/>
  <c r="G26" i="21" s="1"/>
  <c r="H26" i="21" s="1"/>
  <c r="G25" i="21"/>
  <c r="F9" i="21"/>
  <c r="G9" i="21" s="1"/>
  <c r="H33" i="21"/>
  <c r="I34" i="21"/>
  <c r="P25" i="20"/>
  <c r="Q26" i="20"/>
  <c r="N34" i="20"/>
  <c r="O34" i="20" s="1"/>
  <c r="P34" i="20" s="1"/>
  <c r="N18" i="20"/>
  <c r="O18" i="20" s="1"/>
  <c r="P18" i="20" s="1"/>
  <c r="F18" i="20"/>
  <c r="G18" i="20" s="1"/>
  <c r="H18" i="20" s="1"/>
  <c r="N17" i="20"/>
  <c r="O17" i="20" s="1"/>
  <c r="F17" i="20"/>
  <c r="G17" i="20" s="1"/>
  <c r="H33" i="20"/>
  <c r="I34" i="20"/>
  <c r="F10" i="20"/>
  <c r="G10" i="20" s="1"/>
  <c r="H10" i="20" s="1"/>
  <c r="G9" i="20"/>
  <c r="F26" i="20"/>
  <c r="G26" i="20" s="1"/>
  <c r="H26" i="20" s="1"/>
  <c r="G25" i="20"/>
  <c r="O9" i="20"/>
  <c r="N10" i="20"/>
  <c r="O10" i="20" s="1"/>
  <c r="P10" i="20" s="1"/>
  <c r="N33" i="20"/>
  <c r="O33" i="20" s="1"/>
  <c r="F9" i="20"/>
  <c r="H33" i="19"/>
  <c r="I34" i="19"/>
  <c r="F10" i="19"/>
  <c r="G10" i="19" s="1"/>
  <c r="H10" i="19" s="1"/>
  <c r="G9" i="19"/>
  <c r="F18" i="19"/>
  <c r="G18" i="19" s="1"/>
  <c r="H18" i="19" s="1"/>
  <c r="F17" i="19"/>
  <c r="G17" i="19" s="1"/>
  <c r="N10" i="19"/>
  <c r="O10" i="19" s="1"/>
  <c r="P10" i="19" s="1"/>
  <c r="N9" i="19"/>
  <c r="O9" i="19" s="1"/>
  <c r="F26" i="19"/>
  <c r="G26" i="19" s="1"/>
  <c r="H26" i="19" s="1"/>
  <c r="G25" i="19"/>
  <c r="N34" i="19"/>
  <c r="O34" i="19" s="1"/>
  <c r="P34" i="19" s="1"/>
  <c r="O33" i="19"/>
  <c r="O17" i="19"/>
  <c r="N18" i="19"/>
  <c r="O18" i="19" s="1"/>
  <c r="P18" i="19" s="1"/>
  <c r="N26" i="19"/>
  <c r="O26" i="19" s="1"/>
  <c r="P26" i="19" s="1"/>
  <c r="O25" i="19"/>
  <c r="N10" i="18"/>
  <c r="O10" i="18" s="1"/>
  <c r="P10" i="18" s="1"/>
  <c r="N9" i="18"/>
  <c r="O9" i="18" s="1"/>
  <c r="N34" i="18"/>
  <c r="O34" i="18" s="1"/>
  <c r="P34" i="18" s="1"/>
  <c r="O33" i="18"/>
  <c r="P25" i="18"/>
  <c r="Q26" i="18"/>
  <c r="N18" i="18"/>
  <c r="O18" i="18" s="1"/>
  <c r="P18" i="18" s="1"/>
  <c r="F10" i="18"/>
  <c r="G10" i="18" s="1"/>
  <c r="H10" i="18" s="1"/>
  <c r="G9" i="18"/>
  <c r="H33" i="18"/>
  <c r="I34" i="18"/>
  <c r="F26" i="18"/>
  <c r="G26" i="18" s="1"/>
  <c r="H26" i="18" s="1"/>
  <c r="G25" i="18"/>
  <c r="F18" i="18"/>
  <c r="G18" i="18" s="1"/>
  <c r="H18" i="18" s="1"/>
  <c r="G17" i="18"/>
  <c r="N17" i="18"/>
  <c r="O17" i="18" s="1"/>
  <c r="N26" i="17"/>
  <c r="O26" i="17" s="1"/>
  <c r="P26" i="17" s="1"/>
  <c r="F26" i="17"/>
  <c r="G26" i="17" s="1"/>
  <c r="H26" i="17" s="1"/>
  <c r="G25" i="17"/>
  <c r="O33" i="17"/>
  <c r="N34" i="17"/>
  <c r="O34" i="17" s="1"/>
  <c r="P34" i="17" s="1"/>
  <c r="O17" i="17"/>
  <c r="N18" i="17"/>
  <c r="O18" i="17" s="1"/>
  <c r="P18" i="17" s="1"/>
  <c r="N10" i="17"/>
  <c r="O10" i="17" s="1"/>
  <c r="P10" i="17" s="1"/>
  <c r="N17" i="17"/>
  <c r="N25" i="17"/>
  <c r="O25" i="17" s="1"/>
  <c r="F34" i="17"/>
  <c r="G34" i="17" s="1"/>
  <c r="H34" i="17" s="1"/>
  <c r="G33" i="17"/>
  <c r="F18" i="17"/>
  <c r="G18" i="17" s="1"/>
  <c r="H18" i="17" s="1"/>
  <c r="G17" i="17"/>
  <c r="N9" i="17"/>
  <c r="O9" i="17" s="1"/>
  <c r="F10" i="17"/>
  <c r="G10" i="17" s="1"/>
  <c r="H10" i="17" s="1"/>
  <c r="G9" i="17"/>
  <c r="F17" i="17"/>
  <c r="F26" i="16"/>
  <c r="G26" i="16" s="1"/>
  <c r="H26" i="16" s="1"/>
  <c r="O25" i="16"/>
  <c r="N26" i="16"/>
  <c r="O26" i="16" s="1"/>
  <c r="P26" i="16" s="1"/>
  <c r="H16" i="16"/>
  <c r="I17" i="16"/>
  <c r="H33" i="16"/>
  <c r="I34" i="16"/>
  <c r="F25" i="16"/>
  <c r="G25" i="16" s="1"/>
  <c r="F10" i="16"/>
  <c r="G10" i="16" s="1"/>
  <c r="H10" i="16" s="1"/>
  <c r="N34" i="16"/>
  <c r="O34" i="16" s="1"/>
  <c r="P34" i="16" s="1"/>
  <c r="N10" i="16"/>
  <c r="O10" i="16" s="1"/>
  <c r="P10" i="16" s="1"/>
  <c r="O17" i="16"/>
  <c r="N18" i="16"/>
  <c r="O18" i="16" s="1"/>
  <c r="P18" i="16" s="1"/>
  <c r="N9" i="16"/>
  <c r="O9" i="16" s="1"/>
  <c r="F9" i="16"/>
  <c r="G9" i="16" s="1"/>
  <c r="N33" i="16"/>
  <c r="O33" i="16" s="1"/>
  <c r="N34" i="15"/>
  <c r="O34" i="15" s="1"/>
  <c r="P34" i="15" s="1"/>
  <c r="O33" i="15"/>
  <c r="F34" i="15"/>
  <c r="G34" i="15" s="1"/>
  <c r="H34" i="15" s="1"/>
  <c r="G33" i="15"/>
  <c r="N18" i="15"/>
  <c r="O18" i="15" s="1"/>
  <c r="P18" i="15" s="1"/>
  <c r="N26" i="15"/>
  <c r="O26" i="15" s="1"/>
  <c r="P26" i="15" s="1"/>
  <c r="O25" i="15"/>
  <c r="N10" i="15"/>
  <c r="O10" i="15" s="1"/>
  <c r="P10" i="15" s="1"/>
  <c r="O9" i="15"/>
  <c r="F10" i="15"/>
  <c r="G10" i="15" s="1"/>
  <c r="H10" i="15" s="1"/>
  <c r="G9" i="15"/>
  <c r="N17" i="15"/>
  <c r="O17" i="15" s="1"/>
  <c r="F26" i="15"/>
  <c r="G26" i="15" s="1"/>
  <c r="H26" i="15" s="1"/>
  <c r="G25" i="15"/>
  <c r="F18" i="15"/>
  <c r="G18" i="15" s="1"/>
  <c r="H18" i="15" s="1"/>
  <c r="G17" i="15"/>
  <c r="H33" i="14"/>
  <c r="I34" i="14"/>
  <c r="Q26" i="14"/>
  <c r="P25" i="14"/>
  <c r="O17" i="14"/>
  <c r="N18" i="14"/>
  <c r="O18" i="14" s="1"/>
  <c r="P18" i="14" s="1"/>
  <c r="F26" i="14"/>
  <c r="G26" i="14" s="1"/>
  <c r="H26" i="14" s="1"/>
  <c r="G25" i="14"/>
  <c r="N10" i="14"/>
  <c r="O10" i="14" s="1"/>
  <c r="P10" i="14" s="1"/>
  <c r="N34" i="14"/>
  <c r="O34" i="14" s="1"/>
  <c r="P34" i="14" s="1"/>
  <c r="O33" i="14"/>
  <c r="G17" i="14"/>
  <c r="F18" i="14"/>
  <c r="G18" i="14" s="1"/>
  <c r="H18" i="14" s="1"/>
  <c r="F10" i="14"/>
  <c r="G10" i="14" s="1"/>
  <c r="H10" i="14" s="1"/>
  <c r="G9" i="14"/>
  <c r="N9" i="14"/>
  <c r="O9" i="14" s="1"/>
  <c r="H33" i="13"/>
  <c r="I34" i="13"/>
  <c r="N34" i="13"/>
  <c r="O34" i="13" s="1"/>
  <c r="P34" i="13" s="1"/>
  <c r="O33" i="13"/>
  <c r="N26" i="13"/>
  <c r="O26" i="13" s="1"/>
  <c r="P26" i="13" s="1"/>
  <c r="O25" i="13"/>
  <c r="F26" i="13"/>
  <c r="G26" i="13" s="1"/>
  <c r="H26" i="13" s="1"/>
  <c r="G25" i="13"/>
  <c r="O17" i="13"/>
  <c r="N18" i="13"/>
  <c r="O18" i="13" s="1"/>
  <c r="P18" i="13" s="1"/>
  <c r="N10" i="13"/>
  <c r="O10" i="13" s="1"/>
  <c r="P10" i="13" s="1"/>
  <c r="O9" i="13"/>
  <c r="F18" i="13"/>
  <c r="G18" i="13" s="1"/>
  <c r="H18" i="13" s="1"/>
  <c r="G17" i="13"/>
  <c r="G9" i="13"/>
  <c r="F10" i="13"/>
  <c r="G10" i="13" s="1"/>
  <c r="H10" i="13" s="1"/>
  <c r="N18" i="11"/>
  <c r="O18" i="11" s="1"/>
  <c r="P18" i="11" s="1"/>
  <c r="N34" i="11"/>
  <c r="O34" i="11" s="1"/>
  <c r="P34" i="11" s="1"/>
  <c r="O33" i="11"/>
  <c r="N10" i="11"/>
  <c r="O10" i="11" s="1"/>
  <c r="P10" i="11" s="1"/>
  <c r="G9" i="11"/>
  <c r="F10" i="11"/>
  <c r="G10" i="11" s="1"/>
  <c r="H10" i="11" s="1"/>
  <c r="N17" i="11"/>
  <c r="O17" i="11" s="1"/>
  <c r="N9" i="11"/>
  <c r="O9" i="11" s="1"/>
  <c r="N26" i="11"/>
  <c r="O26" i="11" s="1"/>
  <c r="P26" i="11" s="1"/>
  <c r="O25" i="11"/>
  <c r="F18" i="11"/>
  <c r="G18" i="11" s="1"/>
  <c r="H18" i="11" s="1"/>
  <c r="G17" i="11"/>
  <c r="F34" i="11"/>
  <c r="G34" i="11" s="1"/>
  <c r="H34" i="11" s="1"/>
  <c r="G33" i="11"/>
  <c r="F26" i="11"/>
  <c r="G26" i="11" s="1"/>
  <c r="H26" i="11" s="1"/>
  <c r="G25" i="11"/>
  <c r="F26" i="10"/>
  <c r="G26" i="10" s="1"/>
  <c r="H26" i="10" s="1"/>
  <c r="G25" i="10"/>
  <c r="F18" i="10"/>
  <c r="G18" i="10" s="1"/>
  <c r="H18" i="10" s="1"/>
  <c r="G17" i="10"/>
  <c r="N26" i="10"/>
  <c r="O26" i="10" s="1"/>
  <c r="P26" i="10" s="1"/>
  <c r="N34" i="10"/>
  <c r="O34" i="10" s="1"/>
  <c r="P34" i="10" s="1"/>
  <c r="O33" i="10"/>
  <c r="N25" i="10"/>
  <c r="O25" i="10" s="1"/>
  <c r="N18" i="10"/>
  <c r="O18" i="10" s="1"/>
  <c r="P18" i="10" s="1"/>
  <c r="G9" i="10"/>
  <c r="F10" i="10"/>
  <c r="G10" i="10" s="1"/>
  <c r="H10" i="10" s="1"/>
  <c r="F34" i="10"/>
  <c r="G34" i="10" s="1"/>
  <c r="H34" i="10" s="1"/>
  <c r="G33" i="10"/>
  <c r="N10" i="10"/>
  <c r="O10" i="10" s="1"/>
  <c r="P10" i="10" s="1"/>
  <c r="O9" i="10"/>
  <c r="N17" i="10"/>
  <c r="O17" i="10" s="1"/>
  <c r="N26" i="9"/>
  <c r="O26" i="9" s="1"/>
  <c r="P26" i="9" s="1"/>
  <c r="O25" i="9"/>
  <c r="N18" i="9"/>
  <c r="O18" i="9" s="1"/>
  <c r="P18" i="9" s="1"/>
  <c r="N17" i="9"/>
  <c r="O17" i="9" s="1"/>
  <c r="N34" i="9"/>
  <c r="O34" i="9" s="1"/>
  <c r="P34" i="9" s="1"/>
  <c r="O33" i="9"/>
  <c r="N10" i="9"/>
  <c r="O10" i="9" s="1"/>
  <c r="P10" i="9" s="1"/>
  <c r="H33" i="9"/>
  <c r="I34" i="9"/>
  <c r="N9" i="9"/>
  <c r="O9" i="9" s="1"/>
  <c r="H16" i="9"/>
  <c r="I17" i="9"/>
  <c r="F26" i="9"/>
  <c r="G26" i="9" s="1"/>
  <c r="H26" i="9" s="1"/>
  <c r="G25" i="9"/>
  <c r="F10" i="9"/>
  <c r="G10" i="9" s="1"/>
  <c r="H10" i="9" s="1"/>
  <c r="G9" i="9"/>
  <c r="H25" i="8"/>
  <c r="I26" i="8"/>
  <c r="F18" i="8"/>
  <c r="G18" i="8" s="1"/>
  <c r="H18" i="8" s="1"/>
  <c r="G33" i="8"/>
  <c r="F34" i="8"/>
  <c r="G34" i="8" s="1"/>
  <c r="H34" i="8" s="1"/>
  <c r="N10" i="8"/>
  <c r="O10" i="8" s="1"/>
  <c r="P10" i="8" s="1"/>
  <c r="P25" i="8"/>
  <c r="Q26" i="8"/>
  <c r="N34" i="8"/>
  <c r="O34" i="8" s="1"/>
  <c r="P34" i="8" s="1"/>
  <c r="O33" i="8"/>
  <c r="F17" i="8"/>
  <c r="G17" i="8" s="1"/>
  <c r="F10" i="8"/>
  <c r="G10" i="8" s="1"/>
  <c r="H10" i="8" s="1"/>
  <c r="G9" i="8"/>
  <c r="O17" i="8"/>
  <c r="N18" i="8"/>
  <c r="O18" i="8" s="1"/>
  <c r="P18" i="8" s="1"/>
  <c r="N9" i="8"/>
  <c r="O9" i="8" s="1"/>
  <c r="O17" i="7"/>
  <c r="N18" i="7"/>
  <c r="O18" i="7" s="1"/>
  <c r="P18" i="7" s="1"/>
  <c r="H33" i="7"/>
  <c r="I34" i="7"/>
  <c r="N34" i="7"/>
  <c r="O34" i="7" s="1"/>
  <c r="P34" i="7" s="1"/>
  <c r="O33" i="7"/>
  <c r="O9" i="7"/>
  <c r="N10" i="7"/>
  <c r="O10" i="7" s="1"/>
  <c r="P10" i="7" s="1"/>
  <c r="F10" i="7"/>
  <c r="G10" i="7" s="1"/>
  <c r="H10" i="7" s="1"/>
  <c r="G9" i="7"/>
  <c r="G17" i="7"/>
  <c r="F18" i="7"/>
  <c r="G18" i="7" s="1"/>
  <c r="H18" i="7" s="1"/>
  <c r="F26" i="7"/>
  <c r="G26" i="7" s="1"/>
  <c r="H26" i="7" s="1"/>
  <c r="G25" i="7"/>
  <c r="N26" i="7"/>
  <c r="O26" i="7" s="1"/>
  <c r="P26" i="7" s="1"/>
  <c r="O25" i="7"/>
  <c r="N18" i="6"/>
  <c r="O18" i="6" s="1"/>
  <c r="P18" i="6" s="1"/>
  <c r="N17" i="6"/>
  <c r="O17" i="6" s="1"/>
  <c r="N34" i="6"/>
  <c r="O34" i="6" s="1"/>
  <c r="P34" i="6" s="1"/>
  <c r="O33" i="6"/>
  <c r="H16" i="6"/>
  <c r="I17" i="6"/>
  <c r="N26" i="6"/>
  <c r="O26" i="6" s="1"/>
  <c r="P26" i="6" s="1"/>
  <c r="O25" i="6"/>
  <c r="F26" i="6"/>
  <c r="G26" i="6" s="1"/>
  <c r="H26" i="6" s="1"/>
  <c r="G25" i="6"/>
  <c r="H33" i="6"/>
  <c r="I34" i="6"/>
  <c r="F10" i="6"/>
  <c r="G10" i="6" s="1"/>
  <c r="H10" i="6" s="1"/>
  <c r="G9" i="6"/>
  <c r="N10" i="6"/>
  <c r="O10" i="6" s="1"/>
  <c r="P10" i="6" s="1"/>
  <c r="O9" i="6"/>
  <c r="F34" i="5"/>
  <c r="G34" i="5" s="1"/>
  <c r="H34" i="5" s="1"/>
  <c r="N26" i="5"/>
  <c r="O26" i="5" s="1"/>
  <c r="P26" i="5" s="1"/>
  <c r="O25" i="5"/>
  <c r="N10" i="5"/>
  <c r="O10" i="5" s="1"/>
  <c r="P10" i="5" s="1"/>
  <c r="O9" i="5"/>
  <c r="N34" i="5"/>
  <c r="O34" i="5" s="1"/>
  <c r="P34" i="5" s="1"/>
  <c r="O33" i="5"/>
  <c r="F10" i="5"/>
  <c r="G10" i="5" s="1"/>
  <c r="H10" i="5" s="1"/>
  <c r="G9" i="5"/>
  <c r="O17" i="5"/>
  <c r="N18" i="5"/>
  <c r="O18" i="5" s="1"/>
  <c r="P18" i="5" s="1"/>
  <c r="F18" i="5"/>
  <c r="G18" i="5" s="1"/>
  <c r="H18" i="5" s="1"/>
  <c r="I25" i="5"/>
  <c r="H24" i="5"/>
  <c r="F33" i="5"/>
  <c r="G33" i="5" s="1"/>
  <c r="F17" i="5"/>
  <c r="G17" i="5" s="1"/>
  <c r="N18" i="3"/>
  <c r="O18" i="3" s="1"/>
  <c r="P18" i="3" s="1"/>
  <c r="N34" i="3"/>
  <c r="O34" i="3" s="1"/>
  <c r="P34" i="3" s="1"/>
  <c r="O33" i="3"/>
  <c r="F18" i="3"/>
  <c r="G18" i="3" s="1"/>
  <c r="H18" i="3" s="1"/>
  <c r="F17" i="3"/>
  <c r="G17" i="3" s="1"/>
  <c r="G9" i="3"/>
  <c r="F10" i="3"/>
  <c r="G10" i="3" s="1"/>
  <c r="H10" i="3" s="1"/>
  <c r="N10" i="3"/>
  <c r="O10" i="3" s="1"/>
  <c r="P10" i="3" s="1"/>
  <c r="N9" i="3"/>
  <c r="O9" i="3" s="1"/>
  <c r="N17" i="3"/>
  <c r="O17" i="3" s="1"/>
  <c r="F26" i="3"/>
  <c r="G26" i="3" s="1"/>
  <c r="H26" i="3" s="1"/>
  <c r="G25" i="3"/>
  <c r="N26" i="3"/>
  <c r="O26" i="3" s="1"/>
  <c r="P26" i="3" s="1"/>
  <c r="O25" i="3"/>
  <c r="F34" i="3"/>
  <c r="G34" i="3" s="1"/>
  <c r="H34" i="3" s="1"/>
  <c r="G33" i="3"/>
  <c r="F10" i="1"/>
  <c r="G10" i="1" s="1"/>
  <c r="H10" i="1" s="1"/>
  <c r="H33" i="1"/>
  <c r="I34" i="1"/>
  <c r="N26" i="1"/>
  <c r="O26" i="1" s="1"/>
  <c r="P26" i="1" s="1"/>
  <c r="F18" i="1"/>
  <c r="G18" i="1" s="1"/>
  <c r="H18" i="1" s="1"/>
  <c r="N10" i="1"/>
  <c r="O10" i="1" s="1"/>
  <c r="P10" i="1" s="1"/>
  <c r="O9" i="1"/>
  <c r="N18" i="1"/>
  <c r="O18" i="1" s="1"/>
  <c r="P18" i="1" s="1"/>
  <c r="F26" i="1"/>
  <c r="G26" i="1" s="1"/>
  <c r="H26" i="1" s="1"/>
  <c r="G25" i="1"/>
  <c r="N17" i="1"/>
  <c r="O17" i="1" s="1"/>
  <c r="F17" i="1"/>
  <c r="G17" i="1" s="1"/>
  <c r="N34" i="1"/>
  <c r="O34" i="1" s="1"/>
  <c r="P34" i="1" s="1"/>
  <c r="O33" i="1"/>
  <c r="N25" i="1"/>
  <c r="O25" i="1" s="1"/>
  <c r="F9" i="1"/>
  <c r="G9" i="1" s="1"/>
  <c r="P24" i="4"/>
  <c r="Q25" i="4"/>
  <c r="Q34" i="4"/>
  <c r="P33" i="4"/>
  <c r="O9" i="4"/>
  <c r="N10" i="4"/>
  <c r="O10" i="4" s="1"/>
  <c r="P10" i="4" s="1"/>
  <c r="O17" i="4"/>
  <c r="N18" i="4"/>
  <c r="O18" i="4" s="1"/>
  <c r="P18" i="4" s="1"/>
  <c r="D33" i="4"/>
  <c r="D32" i="4"/>
  <c r="D31" i="4"/>
  <c r="D30" i="4"/>
  <c r="D29" i="4"/>
  <c r="D28" i="4"/>
  <c r="D27" i="4"/>
  <c r="E28" i="4" s="1"/>
  <c r="E29" i="4" s="1"/>
  <c r="D25" i="4"/>
  <c r="D24" i="4"/>
  <c r="D23" i="4"/>
  <c r="D22" i="4"/>
  <c r="D21" i="4"/>
  <c r="D20" i="4"/>
  <c r="D19" i="4"/>
  <c r="E20" i="4" s="1"/>
  <c r="E21" i="4" s="1"/>
  <c r="D17" i="4"/>
  <c r="D16" i="4"/>
  <c r="D15" i="4"/>
  <c r="D14" i="4"/>
  <c r="D13" i="4"/>
  <c r="D12" i="4"/>
  <c r="D11" i="4"/>
  <c r="E12" i="4" s="1"/>
  <c r="D9" i="4"/>
  <c r="D8" i="4"/>
  <c r="D7" i="4"/>
  <c r="D6" i="4"/>
  <c r="D5" i="4"/>
  <c r="D4" i="4"/>
  <c r="D3" i="4"/>
  <c r="E4" i="4" s="1"/>
  <c r="H25" i="22" l="1"/>
  <c r="I26" i="22"/>
  <c r="H33" i="22"/>
  <c r="I34" i="22"/>
  <c r="Q10" i="22"/>
  <c r="P9" i="22"/>
  <c r="H15" i="22"/>
  <c r="I16" i="22"/>
  <c r="Q34" i="22"/>
  <c r="P33" i="22"/>
  <c r="I10" i="22"/>
  <c r="H9" i="22"/>
  <c r="P25" i="22"/>
  <c r="Q26" i="22"/>
  <c r="Q18" i="22"/>
  <c r="P17" i="22"/>
  <c r="H25" i="21"/>
  <c r="I26" i="21"/>
  <c r="P17" i="21"/>
  <c r="Q18" i="21"/>
  <c r="Q26" i="21"/>
  <c r="P25" i="21"/>
  <c r="H15" i="21"/>
  <c r="I16" i="21"/>
  <c r="Q10" i="21"/>
  <c r="P9" i="21"/>
  <c r="Q34" i="21"/>
  <c r="P33" i="21"/>
  <c r="H32" i="21"/>
  <c r="I33" i="21"/>
  <c r="I10" i="21"/>
  <c r="H9" i="21"/>
  <c r="I18" i="20"/>
  <c r="H17" i="20"/>
  <c r="P17" i="20"/>
  <c r="Q18" i="20"/>
  <c r="I10" i="20"/>
  <c r="H9" i="20"/>
  <c r="H25" i="20"/>
  <c r="I26" i="20"/>
  <c r="H32" i="20"/>
  <c r="I33" i="20"/>
  <c r="Q34" i="20"/>
  <c r="P33" i="20"/>
  <c r="Q10" i="20"/>
  <c r="P9" i="20"/>
  <c r="P24" i="20"/>
  <c r="Q25" i="20"/>
  <c r="Q18" i="19"/>
  <c r="P17" i="19"/>
  <c r="Q34" i="19"/>
  <c r="P33" i="19"/>
  <c r="I18" i="19"/>
  <c r="H17" i="19"/>
  <c r="H25" i="19"/>
  <c r="I26" i="19"/>
  <c r="I10" i="19"/>
  <c r="H9" i="19"/>
  <c r="P25" i="19"/>
  <c r="Q26" i="19"/>
  <c r="Q10" i="19"/>
  <c r="P9" i="19"/>
  <c r="H32" i="19"/>
  <c r="I33" i="19"/>
  <c r="H25" i="18"/>
  <c r="I26" i="18"/>
  <c r="P24" i="18"/>
  <c r="Q25" i="18"/>
  <c r="I18" i="18"/>
  <c r="H17" i="18"/>
  <c r="H32" i="18"/>
  <c r="I33" i="18"/>
  <c r="Q34" i="18"/>
  <c r="P33" i="18"/>
  <c r="I10" i="18"/>
  <c r="H9" i="18"/>
  <c r="Q18" i="18"/>
  <c r="P17" i="18"/>
  <c r="Q10" i="18"/>
  <c r="P9" i="18"/>
  <c r="I18" i="17"/>
  <c r="H17" i="17"/>
  <c r="Q18" i="17"/>
  <c r="P17" i="17"/>
  <c r="Q34" i="17"/>
  <c r="P33" i="17"/>
  <c r="H33" i="17"/>
  <c r="I34" i="17"/>
  <c r="H25" i="17"/>
  <c r="I26" i="17"/>
  <c r="I10" i="17"/>
  <c r="H9" i="17"/>
  <c r="Q10" i="17"/>
  <c r="P9" i="17"/>
  <c r="P25" i="17"/>
  <c r="Q26" i="17"/>
  <c r="H15" i="16"/>
  <c r="I16" i="16"/>
  <c r="Q34" i="16"/>
  <c r="P33" i="16"/>
  <c r="P25" i="16"/>
  <c r="Q26" i="16"/>
  <c r="H32" i="16"/>
  <c r="I33" i="16"/>
  <c r="I10" i="16"/>
  <c r="H9" i="16"/>
  <c r="Q10" i="16"/>
  <c r="P9" i="16"/>
  <c r="P17" i="16"/>
  <c r="Q18" i="16"/>
  <c r="H25" i="16"/>
  <c r="I26" i="16"/>
  <c r="P9" i="15"/>
  <c r="Q10" i="15"/>
  <c r="Q34" i="15"/>
  <c r="P33" i="15"/>
  <c r="I18" i="15"/>
  <c r="H17" i="15"/>
  <c r="P25" i="15"/>
  <c r="Q26" i="15"/>
  <c r="Q18" i="15"/>
  <c r="P17" i="15"/>
  <c r="H25" i="15"/>
  <c r="I26" i="15"/>
  <c r="I10" i="15"/>
  <c r="H9" i="15"/>
  <c r="H33" i="15"/>
  <c r="I34" i="15"/>
  <c r="I18" i="14"/>
  <c r="H17" i="14"/>
  <c r="Q18" i="14"/>
  <c r="P17" i="14"/>
  <c r="I10" i="14"/>
  <c r="H9" i="14"/>
  <c r="P24" i="14"/>
  <c r="Q25" i="14"/>
  <c r="Q34" i="14"/>
  <c r="P33" i="14"/>
  <c r="H32" i="14"/>
  <c r="I33" i="14"/>
  <c r="H25" i="14"/>
  <c r="I26" i="14"/>
  <c r="P9" i="14"/>
  <c r="Q10" i="14"/>
  <c r="I10" i="13"/>
  <c r="H9" i="13"/>
  <c r="H25" i="13"/>
  <c r="I26" i="13"/>
  <c r="I18" i="13"/>
  <c r="H17" i="13"/>
  <c r="P25" i="13"/>
  <c r="Q26" i="13"/>
  <c r="Q10" i="13"/>
  <c r="P9" i="13"/>
  <c r="Q34" i="13"/>
  <c r="P33" i="13"/>
  <c r="P17" i="13"/>
  <c r="Q18" i="13"/>
  <c r="H32" i="13"/>
  <c r="I33" i="13"/>
  <c r="Q10" i="11"/>
  <c r="P9" i="11"/>
  <c r="I10" i="11"/>
  <c r="H9" i="11"/>
  <c r="H33" i="11"/>
  <c r="I34" i="11"/>
  <c r="P25" i="11"/>
  <c r="Q26" i="11"/>
  <c r="Q34" i="11"/>
  <c r="P33" i="11"/>
  <c r="Q18" i="11"/>
  <c r="P17" i="11"/>
  <c r="I18" i="11"/>
  <c r="H17" i="11"/>
  <c r="H25" i="11"/>
  <c r="I26" i="11"/>
  <c r="Q10" i="10"/>
  <c r="P9" i="10"/>
  <c r="Q34" i="10"/>
  <c r="P33" i="10"/>
  <c r="H33" i="10"/>
  <c r="I34" i="10"/>
  <c r="I10" i="10"/>
  <c r="H9" i="10"/>
  <c r="P25" i="10"/>
  <c r="Q26" i="10"/>
  <c r="Q18" i="10"/>
  <c r="P17" i="10"/>
  <c r="I18" i="10"/>
  <c r="H17" i="10"/>
  <c r="H25" i="10"/>
  <c r="I26" i="10"/>
  <c r="Q34" i="9"/>
  <c r="P33" i="9"/>
  <c r="P17" i="9"/>
  <c r="Q18" i="9"/>
  <c r="H25" i="9"/>
  <c r="I26" i="9"/>
  <c r="H32" i="9"/>
  <c r="I33" i="9"/>
  <c r="H15" i="9"/>
  <c r="I16" i="9"/>
  <c r="I10" i="9"/>
  <c r="H9" i="9"/>
  <c r="P9" i="9"/>
  <c r="Q10" i="9"/>
  <c r="Q26" i="9"/>
  <c r="P25" i="9"/>
  <c r="I10" i="8"/>
  <c r="H9" i="8"/>
  <c r="H33" i="8"/>
  <c r="I34" i="8"/>
  <c r="Q34" i="8"/>
  <c r="P33" i="8"/>
  <c r="I18" i="8"/>
  <c r="H17" i="8"/>
  <c r="Q10" i="8"/>
  <c r="P9" i="8"/>
  <c r="Q18" i="8"/>
  <c r="P17" i="8"/>
  <c r="P24" i="8"/>
  <c r="Q25" i="8"/>
  <c r="I25" i="8"/>
  <c r="H24" i="8"/>
  <c r="H25" i="7"/>
  <c r="I26" i="7"/>
  <c r="H32" i="7"/>
  <c r="I33" i="7"/>
  <c r="P25" i="7"/>
  <c r="Q26" i="7"/>
  <c r="Q18" i="7"/>
  <c r="P17" i="7"/>
  <c r="P9" i="7"/>
  <c r="Q10" i="7"/>
  <c r="Q34" i="7"/>
  <c r="P33" i="7"/>
  <c r="I18" i="7"/>
  <c r="H17" i="7"/>
  <c r="I10" i="7"/>
  <c r="H9" i="7"/>
  <c r="P9" i="6"/>
  <c r="Q10" i="6"/>
  <c r="Q26" i="6"/>
  <c r="P25" i="6"/>
  <c r="I10" i="6"/>
  <c r="H9" i="6"/>
  <c r="H15" i="6"/>
  <c r="I16" i="6"/>
  <c r="H32" i="6"/>
  <c r="I33" i="6"/>
  <c r="Q34" i="6"/>
  <c r="P33" i="6"/>
  <c r="H25" i="6"/>
  <c r="I26" i="6"/>
  <c r="P17" i="6"/>
  <c r="Q18" i="6"/>
  <c r="Q34" i="5"/>
  <c r="P33" i="5"/>
  <c r="H23" i="5"/>
  <c r="I24" i="5"/>
  <c r="I18" i="5"/>
  <c r="H17" i="5"/>
  <c r="Q10" i="5"/>
  <c r="P9" i="5"/>
  <c r="Q18" i="5"/>
  <c r="P17" i="5"/>
  <c r="P25" i="5"/>
  <c r="Q26" i="5"/>
  <c r="I10" i="5"/>
  <c r="H9" i="5"/>
  <c r="H33" i="5"/>
  <c r="I34" i="5"/>
  <c r="Q18" i="3"/>
  <c r="P17" i="3"/>
  <c r="I26" i="3"/>
  <c r="H25" i="3"/>
  <c r="I18" i="3"/>
  <c r="H17" i="3"/>
  <c r="I34" i="3"/>
  <c r="H33" i="3"/>
  <c r="Q10" i="3"/>
  <c r="P9" i="3"/>
  <c r="I10" i="3"/>
  <c r="H9" i="3"/>
  <c r="Q26" i="3"/>
  <c r="P25" i="3"/>
  <c r="Q34" i="3"/>
  <c r="P33" i="3"/>
  <c r="I18" i="1"/>
  <c r="H17" i="1"/>
  <c r="H25" i="1"/>
  <c r="I26" i="1"/>
  <c r="P25" i="1"/>
  <c r="Q26" i="1"/>
  <c r="Q18" i="1"/>
  <c r="P17" i="1"/>
  <c r="H32" i="1"/>
  <c r="I33" i="1"/>
  <c r="Q34" i="1"/>
  <c r="P33" i="1"/>
  <c r="Q10" i="1"/>
  <c r="P9" i="1"/>
  <c r="I10" i="1"/>
  <c r="H9" i="1"/>
  <c r="P23" i="4"/>
  <c r="Q24" i="4"/>
  <c r="P17" i="4"/>
  <c r="Q18" i="4"/>
  <c r="P9" i="4"/>
  <c r="Q10" i="4"/>
  <c r="Q33" i="4"/>
  <c r="P32" i="4"/>
  <c r="F3" i="4"/>
  <c r="G3" i="4" s="1"/>
  <c r="E5" i="4"/>
  <c r="F4" i="4" s="1"/>
  <c r="E22" i="4"/>
  <c r="F21" i="4"/>
  <c r="E13" i="4"/>
  <c r="F12" i="4" s="1"/>
  <c r="F11" i="4"/>
  <c r="G11" i="4" s="1"/>
  <c r="E30" i="4"/>
  <c r="F29" i="4" s="1"/>
  <c r="F27" i="4"/>
  <c r="G27" i="4" s="1"/>
  <c r="F19" i="4"/>
  <c r="G19" i="4" s="1"/>
  <c r="F28" i="4"/>
  <c r="G28" i="4" s="1"/>
  <c r="F20" i="4"/>
  <c r="G20" i="4" s="1"/>
  <c r="Q17" i="22" l="1"/>
  <c r="P16" i="22"/>
  <c r="H14" i="22"/>
  <c r="I15" i="22"/>
  <c r="P24" i="22"/>
  <c r="Q25" i="22"/>
  <c r="H8" i="22"/>
  <c r="I9" i="22"/>
  <c r="P8" i="22"/>
  <c r="Q9" i="22"/>
  <c r="H32" i="22"/>
  <c r="I33" i="22"/>
  <c r="P32" i="22"/>
  <c r="Q33" i="22"/>
  <c r="I25" i="22"/>
  <c r="H24" i="22"/>
  <c r="H8" i="21"/>
  <c r="I9" i="21"/>
  <c r="P24" i="21"/>
  <c r="Q25" i="21"/>
  <c r="I32" i="21"/>
  <c r="H31" i="21"/>
  <c r="P32" i="21"/>
  <c r="Q33" i="21"/>
  <c r="I15" i="21"/>
  <c r="H14" i="21"/>
  <c r="P16" i="21"/>
  <c r="Q17" i="21"/>
  <c r="P8" i="21"/>
  <c r="Q9" i="21"/>
  <c r="I25" i="21"/>
  <c r="H24" i="21"/>
  <c r="I25" i="20"/>
  <c r="H24" i="20"/>
  <c r="P8" i="20"/>
  <c r="Q9" i="20"/>
  <c r="H8" i="20"/>
  <c r="I9" i="20"/>
  <c r="P32" i="20"/>
  <c r="Q33" i="20"/>
  <c r="H16" i="20"/>
  <c r="I17" i="20"/>
  <c r="Q24" i="20"/>
  <c r="P23" i="20"/>
  <c r="P16" i="20"/>
  <c r="Q17" i="20"/>
  <c r="I32" i="20"/>
  <c r="H31" i="20"/>
  <c r="I25" i="19"/>
  <c r="H24" i="19"/>
  <c r="P32" i="19"/>
  <c r="Q33" i="19"/>
  <c r="P24" i="19"/>
  <c r="Q25" i="19"/>
  <c r="H16" i="19"/>
  <c r="I17" i="19"/>
  <c r="H8" i="19"/>
  <c r="I9" i="19"/>
  <c r="P16" i="19"/>
  <c r="Q17" i="19"/>
  <c r="I32" i="19"/>
  <c r="H31" i="19"/>
  <c r="P8" i="19"/>
  <c r="Q9" i="19"/>
  <c r="P8" i="18"/>
  <c r="Q9" i="18"/>
  <c r="H8" i="18"/>
  <c r="I9" i="18"/>
  <c r="P16" i="18"/>
  <c r="Q17" i="18"/>
  <c r="P23" i="18"/>
  <c r="Q24" i="18"/>
  <c r="P32" i="18"/>
  <c r="Q33" i="18"/>
  <c r="H31" i="18"/>
  <c r="I32" i="18"/>
  <c r="H16" i="18"/>
  <c r="I17" i="18"/>
  <c r="I25" i="18"/>
  <c r="H24" i="18"/>
  <c r="P24" i="17"/>
  <c r="Q25" i="17"/>
  <c r="Q9" i="17"/>
  <c r="P8" i="17"/>
  <c r="P32" i="17"/>
  <c r="Q33" i="17"/>
  <c r="H32" i="17"/>
  <c r="I33" i="17"/>
  <c r="H8" i="17"/>
  <c r="I9" i="17"/>
  <c r="P16" i="17"/>
  <c r="Q17" i="17"/>
  <c r="H16" i="17"/>
  <c r="I17" i="17"/>
  <c r="I25" i="17"/>
  <c r="H24" i="17"/>
  <c r="H8" i="16"/>
  <c r="I9" i="16"/>
  <c r="I15" i="16"/>
  <c r="H14" i="16"/>
  <c r="I25" i="16"/>
  <c r="H24" i="16"/>
  <c r="P16" i="16"/>
  <c r="Q17" i="16"/>
  <c r="P24" i="16"/>
  <c r="Q25" i="16"/>
  <c r="I32" i="16"/>
  <c r="H31" i="16"/>
  <c r="P8" i="16"/>
  <c r="Q9" i="16"/>
  <c r="P32" i="16"/>
  <c r="Q33" i="16"/>
  <c r="P24" i="15"/>
  <c r="Q25" i="15"/>
  <c r="H8" i="15"/>
  <c r="I9" i="15"/>
  <c r="P32" i="15"/>
  <c r="Q33" i="15"/>
  <c r="I25" i="15"/>
  <c r="H24" i="15"/>
  <c r="Q17" i="15"/>
  <c r="P16" i="15"/>
  <c r="H32" i="15"/>
  <c r="I33" i="15"/>
  <c r="H16" i="15"/>
  <c r="I17" i="15"/>
  <c r="P8" i="15"/>
  <c r="Q9" i="15"/>
  <c r="H8" i="14"/>
  <c r="I9" i="14"/>
  <c r="I25" i="14"/>
  <c r="H24" i="14"/>
  <c r="Q17" i="14"/>
  <c r="P16" i="14"/>
  <c r="P8" i="14"/>
  <c r="Q9" i="14"/>
  <c r="P32" i="14"/>
  <c r="Q33" i="14"/>
  <c r="H16" i="14"/>
  <c r="I17" i="14"/>
  <c r="P23" i="14"/>
  <c r="Q24" i="14"/>
  <c r="I32" i="14"/>
  <c r="H31" i="14"/>
  <c r="P16" i="13"/>
  <c r="Q17" i="13"/>
  <c r="I32" i="13"/>
  <c r="H31" i="13"/>
  <c r="P32" i="13"/>
  <c r="Q33" i="13"/>
  <c r="I25" i="13"/>
  <c r="H24" i="13"/>
  <c r="P24" i="13"/>
  <c r="Q25" i="13"/>
  <c r="H8" i="13"/>
  <c r="I9" i="13"/>
  <c r="H16" i="13"/>
  <c r="I17" i="13"/>
  <c r="P8" i="13"/>
  <c r="Q9" i="13"/>
  <c r="I25" i="11"/>
  <c r="H24" i="11"/>
  <c r="H32" i="11"/>
  <c r="I33" i="11"/>
  <c r="H16" i="11"/>
  <c r="I17" i="11"/>
  <c r="P16" i="11"/>
  <c r="Q17" i="11"/>
  <c r="H8" i="11"/>
  <c r="I9" i="11"/>
  <c r="P32" i="11"/>
  <c r="Q33" i="11"/>
  <c r="P8" i="11"/>
  <c r="Q9" i="11"/>
  <c r="P24" i="11"/>
  <c r="Q25" i="11"/>
  <c r="H8" i="10"/>
  <c r="I9" i="10"/>
  <c r="H16" i="10"/>
  <c r="I17" i="10"/>
  <c r="H32" i="10"/>
  <c r="I33" i="10"/>
  <c r="I25" i="10"/>
  <c r="H24" i="10"/>
  <c r="Q17" i="10"/>
  <c r="P16" i="10"/>
  <c r="P32" i="10"/>
  <c r="Q33" i="10"/>
  <c r="P8" i="10"/>
  <c r="Q9" i="10"/>
  <c r="P24" i="10"/>
  <c r="Q25" i="10"/>
  <c r="H8" i="9"/>
  <c r="I9" i="9"/>
  <c r="P24" i="9"/>
  <c r="Q25" i="9"/>
  <c r="Q17" i="9"/>
  <c r="P16" i="9"/>
  <c r="I32" i="9"/>
  <c r="H31" i="9"/>
  <c r="I25" i="9"/>
  <c r="H24" i="9"/>
  <c r="P32" i="9"/>
  <c r="Q33" i="9"/>
  <c r="P8" i="9"/>
  <c r="Q9" i="9"/>
  <c r="I15" i="9"/>
  <c r="H14" i="9"/>
  <c r="H23" i="8"/>
  <c r="I24" i="8"/>
  <c r="P16" i="8"/>
  <c r="Q17" i="8"/>
  <c r="H16" i="8"/>
  <c r="I17" i="8"/>
  <c r="P32" i="8"/>
  <c r="Q33" i="8"/>
  <c r="P23" i="8"/>
  <c r="Q24" i="8"/>
  <c r="H32" i="8"/>
  <c r="I33" i="8"/>
  <c r="P8" i="8"/>
  <c r="Q9" i="8"/>
  <c r="I9" i="8"/>
  <c r="H8" i="8"/>
  <c r="H8" i="7"/>
  <c r="I9" i="7"/>
  <c r="H16" i="7"/>
  <c r="I17" i="7"/>
  <c r="Q17" i="7"/>
  <c r="P16" i="7"/>
  <c r="P24" i="7"/>
  <c r="Q25" i="7"/>
  <c r="P32" i="7"/>
  <c r="Q33" i="7"/>
  <c r="I32" i="7"/>
  <c r="H31" i="7"/>
  <c r="P8" i="7"/>
  <c r="Q9" i="7"/>
  <c r="I25" i="7"/>
  <c r="H24" i="7"/>
  <c r="P16" i="6"/>
  <c r="Q17" i="6"/>
  <c r="H8" i="6"/>
  <c r="I9" i="6"/>
  <c r="P24" i="6"/>
  <c r="Q25" i="6"/>
  <c r="H14" i="6"/>
  <c r="I15" i="6"/>
  <c r="P32" i="6"/>
  <c r="Q33" i="6"/>
  <c r="I25" i="6"/>
  <c r="H24" i="6"/>
  <c r="H31" i="6"/>
  <c r="I32" i="6"/>
  <c r="P8" i="6"/>
  <c r="Q9" i="6"/>
  <c r="H32" i="5"/>
  <c r="I33" i="5"/>
  <c r="H8" i="5"/>
  <c r="I9" i="5"/>
  <c r="H16" i="5"/>
  <c r="I17" i="5"/>
  <c r="P24" i="5"/>
  <c r="Q25" i="5"/>
  <c r="H22" i="5"/>
  <c r="I23" i="5"/>
  <c r="P8" i="5"/>
  <c r="Q9" i="5"/>
  <c r="Q17" i="5"/>
  <c r="P16" i="5"/>
  <c r="P32" i="5"/>
  <c r="Q33" i="5"/>
  <c r="H32" i="3"/>
  <c r="I33" i="3"/>
  <c r="H24" i="3"/>
  <c r="I25" i="3"/>
  <c r="P32" i="3"/>
  <c r="Q33" i="3"/>
  <c r="H16" i="3"/>
  <c r="I17" i="3"/>
  <c r="P8" i="3"/>
  <c r="Q9" i="3"/>
  <c r="P16" i="3"/>
  <c r="Q17" i="3"/>
  <c r="P24" i="3"/>
  <c r="Q25" i="3"/>
  <c r="H8" i="3"/>
  <c r="I9" i="3"/>
  <c r="P16" i="1"/>
  <c r="Q17" i="1"/>
  <c r="P8" i="1"/>
  <c r="Q9" i="1"/>
  <c r="P24" i="1"/>
  <c r="Q25" i="1"/>
  <c r="I25" i="1"/>
  <c r="H24" i="1"/>
  <c r="H8" i="1"/>
  <c r="I9" i="1"/>
  <c r="P32" i="1"/>
  <c r="Q33" i="1"/>
  <c r="H16" i="1"/>
  <c r="I17" i="1"/>
  <c r="H31" i="1"/>
  <c r="I32" i="1"/>
  <c r="P31" i="4"/>
  <c r="Q32" i="4"/>
  <c r="Q23" i="4"/>
  <c r="P22" i="4"/>
  <c r="P16" i="4"/>
  <c r="Q17" i="4"/>
  <c r="P8" i="4"/>
  <c r="Q9" i="4"/>
  <c r="E23" i="4"/>
  <c r="G21" i="4"/>
  <c r="G4" i="4"/>
  <c r="E6" i="4"/>
  <c r="G29" i="4"/>
  <c r="E31" i="4"/>
  <c r="F30" i="4" s="1"/>
  <c r="E14" i="4"/>
  <c r="F13" i="4" s="1"/>
  <c r="G12" i="4"/>
  <c r="H23" i="22" l="1"/>
  <c r="I24" i="22"/>
  <c r="Q32" i="22"/>
  <c r="P31" i="22"/>
  <c r="P23" i="22"/>
  <c r="Q24" i="22"/>
  <c r="H31" i="22"/>
  <c r="I32" i="22"/>
  <c r="H13" i="22"/>
  <c r="I14" i="22"/>
  <c r="P15" i="22"/>
  <c r="Q16" i="22"/>
  <c r="I8" i="22"/>
  <c r="H7" i="22"/>
  <c r="P7" i="22"/>
  <c r="Q8" i="22"/>
  <c r="H23" i="21"/>
  <c r="I24" i="21"/>
  <c r="H30" i="21"/>
  <c r="I31" i="21"/>
  <c r="H13" i="21"/>
  <c r="I14" i="21"/>
  <c r="P7" i="21"/>
  <c r="Q8" i="21"/>
  <c r="Q32" i="21"/>
  <c r="P31" i="21"/>
  <c r="P15" i="21"/>
  <c r="Q16" i="21"/>
  <c r="Q24" i="21"/>
  <c r="P23" i="21"/>
  <c r="I8" i="21"/>
  <c r="H7" i="21"/>
  <c r="H30" i="20"/>
  <c r="I31" i="20"/>
  <c r="Q32" i="20"/>
  <c r="P31" i="20"/>
  <c r="P15" i="20"/>
  <c r="Q16" i="20"/>
  <c r="I8" i="20"/>
  <c r="H7" i="20"/>
  <c r="P7" i="20"/>
  <c r="Q8" i="20"/>
  <c r="P22" i="20"/>
  <c r="Q23" i="20"/>
  <c r="H23" i="20"/>
  <c r="I24" i="20"/>
  <c r="H15" i="20"/>
  <c r="I16" i="20"/>
  <c r="H15" i="19"/>
  <c r="I16" i="19"/>
  <c r="H30" i="19"/>
  <c r="I31" i="19"/>
  <c r="P23" i="19"/>
  <c r="Q24" i="19"/>
  <c r="P15" i="19"/>
  <c r="Q16" i="19"/>
  <c r="Q32" i="19"/>
  <c r="P31" i="19"/>
  <c r="H23" i="19"/>
  <c r="I24" i="19"/>
  <c r="P7" i="19"/>
  <c r="Q8" i="19"/>
  <c r="I8" i="19"/>
  <c r="H7" i="19"/>
  <c r="P22" i="18"/>
  <c r="Q23" i="18"/>
  <c r="H23" i="18"/>
  <c r="I24" i="18"/>
  <c r="P15" i="18"/>
  <c r="Q16" i="18"/>
  <c r="H30" i="18"/>
  <c r="I31" i="18"/>
  <c r="I8" i="18"/>
  <c r="H7" i="18"/>
  <c r="H15" i="18"/>
  <c r="I16" i="18"/>
  <c r="Q32" i="18"/>
  <c r="P31" i="18"/>
  <c r="P7" i="18"/>
  <c r="Q8" i="18"/>
  <c r="H31" i="17"/>
  <c r="I32" i="17"/>
  <c r="H15" i="17"/>
  <c r="I16" i="17"/>
  <c r="Q32" i="17"/>
  <c r="P31" i="17"/>
  <c r="P15" i="17"/>
  <c r="Q16" i="17"/>
  <c r="H23" i="17"/>
  <c r="I24" i="17"/>
  <c r="P7" i="17"/>
  <c r="Q8" i="17"/>
  <c r="I8" i="17"/>
  <c r="H7" i="17"/>
  <c r="Q24" i="17"/>
  <c r="P23" i="17"/>
  <c r="P15" i="16"/>
  <c r="Q16" i="16"/>
  <c r="P7" i="16"/>
  <c r="Q8" i="16"/>
  <c r="Q32" i="16"/>
  <c r="P31" i="16"/>
  <c r="H23" i="16"/>
  <c r="I24" i="16"/>
  <c r="I31" i="16"/>
  <c r="H30" i="16"/>
  <c r="H13" i="16"/>
  <c r="I14" i="16"/>
  <c r="Q24" i="16"/>
  <c r="P23" i="16"/>
  <c r="I8" i="16"/>
  <c r="H7" i="16"/>
  <c r="P7" i="15"/>
  <c r="Q8" i="15"/>
  <c r="H15" i="15"/>
  <c r="I16" i="15"/>
  <c r="Q32" i="15"/>
  <c r="P31" i="15"/>
  <c r="H31" i="15"/>
  <c r="I32" i="15"/>
  <c r="I8" i="15"/>
  <c r="H7" i="15"/>
  <c r="I24" i="15"/>
  <c r="H23" i="15"/>
  <c r="P15" i="15"/>
  <c r="Q16" i="15"/>
  <c r="P23" i="15"/>
  <c r="Q24" i="15"/>
  <c r="H30" i="14"/>
  <c r="I31" i="14"/>
  <c r="P22" i="14"/>
  <c r="Q23" i="14"/>
  <c r="H23" i="14"/>
  <c r="I24" i="14"/>
  <c r="P7" i="14"/>
  <c r="Q8" i="14"/>
  <c r="H15" i="14"/>
  <c r="I16" i="14"/>
  <c r="P15" i="14"/>
  <c r="Q16" i="14"/>
  <c r="Q32" i="14"/>
  <c r="P31" i="14"/>
  <c r="I8" i="14"/>
  <c r="H7" i="14"/>
  <c r="H23" i="13"/>
  <c r="I24" i="13"/>
  <c r="H15" i="13"/>
  <c r="I16" i="13"/>
  <c r="Q32" i="13"/>
  <c r="P31" i="13"/>
  <c r="H30" i="13"/>
  <c r="I31" i="13"/>
  <c r="I8" i="13"/>
  <c r="H7" i="13"/>
  <c r="P7" i="13"/>
  <c r="Q8" i="13"/>
  <c r="Q24" i="13"/>
  <c r="P23" i="13"/>
  <c r="P15" i="13"/>
  <c r="Q16" i="13"/>
  <c r="I8" i="11"/>
  <c r="H7" i="11"/>
  <c r="P23" i="11"/>
  <c r="Q24" i="11"/>
  <c r="P7" i="11"/>
  <c r="Q8" i="11"/>
  <c r="H15" i="11"/>
  <c r="I16" i="11"/>
  <c r="P15" i="11"/>
  <c r="Q16" i="11"/>
  <c r="Q32" i="11"/>
  <c r="P31" i="11"/>
  <c r="H31" i="11"/>
  <c r="I32" i="11"/>
  <c r="I24" i="11"/>
  <c r="H23" i="11"/>
  <c r="I24" i="10"/>
  <c r="H23" i="10"/>
  <c r="P7" i="10"/>
  <c r="Q8" i="10"/>
  <c r="H31" i="10"/>
  <c r="I32" i="10"/>
  <c r="Q24" i="10"/>
  <c r="P23" i="10"/>
  <c r="Q32" i="10"/>
  <c r="P31" i="10"/>
  <c r="H15" i="10"/>
  <c r="I16" i="10"/>
  <c r="P15" i="10"/>
  <c r="Q16" i="10"/>
  <c r="I8" i="10"/>
  <c r="H7" i="10"/>
  <c r="H30" i="9"/>
  <c r="I31" i="9"/>
  <c r="P15" i="9"/>
  <c r="Q16" i="9"/>
  <c r="Q32" i="9"/>
  <c r="P31" i="9"/>
  <c r="Q24" i="9"/>
  <c r="P23" i="9"/>
  <c r="P7" i="9"/>
  <c r="Q8" i="9"/>
  <c r="I24" i="9"/>
  <c r="H23" i="9"/>
  <c r="H13" i="9"/>
  <c r="I14" i="9"/>
  <c r="I8" i="9"/>
  <c r="H7" i="9"/>
  <c r="Q32" i="8"/>
  <c r="P31" i="8"/>
  <c r="P7" i="8"/>
  <c r="Q8" i="8"/>
  <c r="H15" i="8"/>
  <c r="I16" i="8"/>
  <c r="H7" i="8"/>
  <c r="I8" i="8"/>
  <c r="H31" i="8"/>
  <c r="I32" i="8"/>
  <c r="P15" i="8"/>
  <c r="Q16" i="8"/>
  <c r="P22" i="8"/>
  <c r="Q23" i="8"/>
  <c r="H22" i="8"/>
  <c r="I23" i="8"/>
  <c r="I24" i="7"/>
  <c r="H23" i="7"/>
  <c r="P23" i="7"/>
  <c r="Q24" i="7"/>
  <c r="P15" i="7"/>
  <c r="Q16" i="7"/>
  <c r="P7" i="7"/>
  <c r="Q8" i="7"/>
  <c r="H30" i="7"/>
  <c r="I31" i="7"/>
  <c r="H15" i="7"/>
  <c r="I16" i="7"/>
  <c r="Q32" i="7"/>
  <c r="P31" i="7"/>
  <c r="I8" i="7"/>
  <c r="H7" i="7"/>
  <c r="H30" i="6"/>
  <c r="I31" i="6"/>
  <c r="Q24" i="6"/>
  <c r="P23" i="6"/>
  <c r="I24" i="6"/>
  <c r="H23" i="6"/>
  <c r="P7" i="6"/>
  <c r="Q8" i="6"/>
  <c r="I8" i="6"/>
  <c r="H7" i="6"/>
  <c r="H13" i="6"/>
  <c r="I14" i="6"/>
  <c r="Q32" i="6"/>
  <c r="P31" i="6"/>
  <c r="P15" i="6"/>
  <c r="Q16" i="6"/>
  <c r="P23" i="5"/>
  <c r="Q24" i="5"/>
  <c r="H15" i="5"/>
  <c r="I16" i="5"/>
  <c r="I8" i="5"/>
  <c r="H7" i="5"/>
  <c r="P7" i="5"/>
  <c r="Q8" i="5"/>
  <c r="Q32" i="5"/>
  <c r="P31" i="5"/>
  <c r="P15" i="5"/>
  <c r="Q16" i="5"/>
  <c r="H21" i="5"/>
  <c r="I22" i="5"/>
  <c r="H31" i="5"/>
  <c r="I32" i="5"/>
  <c r="I8" i="3"/>
  <c r="H7" i="3"/>
  <c r="H15" i="3"/>
  <c r="I16" i="3"/>
  <c r="Q24" i="3"/>
  <c r="P23" i="3"/>
  <c r="I24" i="3"/>
  <c r="H23" i="3"/>
  <c r="Q32" i="3"/>
  <c r="P31" i="3"/>
  <c r="P15" i="3"/>
  <c r="Q16" i="3"/>
  <c r="P7" i="3"/>
  <c r="Q8" i="3"/>
  <c r="H31" i="3"/>
  <c r="I32" i="3"/>
  <c r="H23" i="1"/>
  <c r="I24" i="1"/>
  <c r="H30" i="1"/>
  <c r="I31" i="1"/>
  <c r="H15" i="1"/>
  <c r="I16" i="1"/>
  <c r="P23" i="1"/>
  <c r="Q24" i="1"/>
  <c r="Q32" i="1"/>
  <c r="P31" i="1"/>
  <c r="P7" i="1"/>
  <c r="Q8" i="1"/>
  <c r="I8" i="1"/>
  <c r="H7" i="1"/>
  <c r="P15" i="1"/>
  <c r="Q16" i="1"/>
  <c r="Q8" i="4"/>
  <c r="P7" i="4"/>
  <c r="P15" i="4"/>
  <c r="Q16" i="4"/>
  <c r="Q22" i="4"/>
  <c r="P21" i="4"/>
  <c r="P30" i="4"/>
  <c r="Q31" i="4"/>
  <c r="E7" i="4"/>
  <c r="F6" i="4" s="1"/>
  <c r="F5" i="4"/>
  <c r="E15" i="4"/>
  <c r="F14" i="4" s="1"/>
  <c r="G13" i="4"/>
  <c r="G22" i="4"/>
  <c r="E24" i="4"/>
  <c r="F23" i="4" s="1"/>
  <c r="G30" i="4"/>
  <c r="E32" i="4"/>
  <c r="F31" i="4" s="1"/>
  <c r="F22" i="4"/>
  <c r="H30" i="22" l="1"/>
  <c r="I31" i="22"/>
  <c r="P22" i="22"/>
  <c r="Q23" i="22"/>
  <c r="P30" i="22"/>
  <c r="Q31" i="22"/>
  <c r="I7" i="22"/>
  <c r="H6" i="22"/>
  <c r="Q15" i="22"/>
  <c r="P14" i="22"/>
  <c r="P6" i="22"/>
  <c r="Q7" i="22"/>
  <c r="I13" i="22"/>
  <c r="H12" i="22"/>
  <c r="H22" i="22"/>
  <c r="I23" i="22"/>
  <c r="I30" i="21"/>
  <c r="H29" i="21"/>
  <c r="P30" i="21"/>
  <c r="Q31" i="21"/>
  <c r="H22" i="21"/>
  <c r="I23" i="21"/>
  <c r="H6" i="21"/>
  <c r="I7" i="21"/>
  <c r="Q7" i="21"/>
  <c r="P6" i="21"/>
  <c r="I13" i="21"/>
  <c r="H12" i="21"/>
  <c r="Q15" i="21"/>
  <c r="P14" i="21"/>
  <c r="P22" i="21"/>
  <c r="Q23" i="21"/>
  <c r="I30" i="20"/>
  <c r="H29" i="20"/>
  <c r="H6" i="20"/>
  <c r="I7" i="20"/>
  <c r="H22" i="20"/>
  <c r="I23" i="20"/>
  <c r="Q15" i="20"/>
  <c r="P14" i="20"/>
  <c r="Q7" i="20"/>
  <c r="P6" i="20"/>
  <c r="I15" i="20"/>
  <c r="H14" i="20"/>
  <c r="P30" i="20"/>
  <c r="Q31" i="20"/>
  <c r="Q22" i="20"/>
  <c r="P21" i="20"/>
  <c r="H6" i="19"/>
  <c r="I7" i="19"/>
  <c r="Q7" i="19"/>
  <c r="P6" i="19"/>
  <c r="P22" i="19"/>
  <c r="Q23" i="19"/>
  <c r="Q15" i="19"/>
  <c r="P14" i="19"/>
  <c r="H22" i="19"/>
  <c r="I23" i="19"/>
  <c r="I30" i="19"/>
  <c r="H29" i="19"/>
  <c r="P30" i="19"/>
  <c r="Q31" i="19"/>
  <c r="H14" i="19"/>
  <c r="I15" i="19"/>
  <c r="I30" i="18"/>
  <c r="H29" i="18"/>
  <c r="Q15" i="18"/>
  <c r="P14" i="18"/>
  <c r="P6" i="18"/>
  <c r="Q7" i="18"/>
  <c r="H14" i="18"/>
  <c r="I15" i="18"/>
  <c r="H6" i="18"/>
  <c r="I7" i="18"/>
  <c r="P30" i="18"/>
  <c r="Q31" i="18"/>
  <c r="H22" i="18"/>
  <c r="I23" i="18"/>
  <c r="Q22" i="18"/>
  <c r="P21" i="18"/>
  <c r="H6" i="17"/>
  <c r="I7" i="17"/>
  <c r="Q31" i="17"/>
  <c r="P30" i="17"/>
  <c r="Q15" i="17"/>
  <c r="P14" i="17"/>
  <c r="P22" i="17"/>
  <c r="Q23" i="17"/>
  <c r="P6" i="17"/>
  <c r="Q7" i="17"/>
  <c r="H14" i="17"/>
  <c r="I15" i="17"/>
  <c r="H22" i="17"/>
  <c r="I23" i="17"/>
  <c r="H30" i="17"/>
  <c r="I31" i="17"/>
  <c r="P22" i="16"/>
  <c r="Q23" i="16"/>
  <c r="P30" i="16"/>
  <c r="Q31" i="16"/>
  <c r="H6" i="16"/>
  <c r="I7" i="16"/>
  <c r="H22" i="16"/>
  <c r="I23" i="16"/>
  <c r="I13" i="16"/>
  <c r="H12" i="16"/>
  <c r="Q7" i="16"/>
  <c r="P6" i="16"/>
  <c r="I30" i="16"/>
  <c r="H29" i="16"/>
  <c r="Q15" i="16"/>
  <c r="P14" i="16"/>
  <c r="P6" i="15"/>
  <c r="Q7" i="15"/>
  <c r="H30" i="15"/>
  <c r="I31" i="15"/>
  <c r="Q15" i="15"/>
  <c r="P14" i="15"/>
  <c r="P22" i="15"/>
  <c r="Q23" i="15"/>
  <c r="P30" i="15"/>
  <c r="Q31" i="15"/>
  <c r="H22" i="15"/>
  <c r="I23" i="15"/>
  <c r="H14" i="15"/>
  <c r="I15" i="15"/>
  <c r="I7" i="15"/>
  <c r="H6" i="15"/>
  <c r="I7" i="14"/>
  <c r="H6" i="14"/>
  <c r="H22" i="14"/>
  <c r="I23" i="14"/>
  <c r="Q7" i="14"/>
  <c r="P6" i="14"/>
  <c r="Q15" i="14"/>
  <c r="P14" i="14"/>
  <c r="Q22" i="14"/>
  <c r="P21" i="14"/>
  <c r="P30" i="14"/>
  <c r="Q31" i="14"/>
  <c r="I15" i="14"/>
  <c r="H14" i="14"/>
  <c r="I30" i="14"/>
  <c r="H29" i="14"/>
  <c r="I30" i="13"/>
  <c r="H29" i="13"/>
  <c r="P22" i="13"/>
  <c r="Q23" i="13"/>
  <c r="I15" i="13"/>
  <c r="H14" i="13"/>
  <c r="P30" i="13"/>
  <c r="Q31" i="13"/>
  <c r="I7" i="13"/>
  <c r="H6" i="13"/>
  <c r="Q15" i="13"/>
  <c r="P14" i="13"/>
  <c r="P6" i="13"/>
  <c r="Q7" i="13"/>
  <c r="H22" i="13"/>
  <c r="I23" i="13"/>
  <c r="H14" i="11"/>
  <c r="I15" i="11"/>
  <c r="H30" i="11"/>
  <c r="I31" i="11"/>
  <c r="P6" i="11"/>
  <c r="Q7" i="11"/>
  <c r="P30" i="11"/>
  <c r="Q31" i="11"/>
  <c r="P22" i="11"/>
  <c r="Q23" i="11"/>
  <c r="H22" i="11"/>
  <c r="I23" i="11"/>
  <c r="H6" i="11"/>
  <c r="I7" i="11"/>
  <c r="Q15" i="11"/>
  <c r="P14" i="11"/>
  <c r="P22" i="10"/>
  <c r="Q23" i="10"/>
  <c r="Q15" i="10"/>
  <c r="P14" i="10"/>
  <c r="H6" i="10"/>
  <c r="I7" i="10"/>
  <c r="I15" i="10"/>
  <c r="H14" i="10"/>
  <c r="P6" i="10"/>
  <c r="Q7" i="10"/>
  <c r="P30" i="10"/>
  <c r="Q31" i="10"/>
  <c r="H22" i="10"/>
  <c r="I23" i="10"/>
  <c r="H30" i="10"/>
  <c r="I31" i="10"/>
  <c r="P22" i="9"/>
  <c r="Q23" i="9"/>
  <c r="P30" i="9"/>
  <c r="Q31" i="9"/>
  <c r="I13" i="9"/>
  <c r="H12" i="9"/>
  <c r="H22" i="9"/>
  <c r="I23" i="9"/>
  <c r="Q15" i="9"/>
  <c r="P14" i="9"/>
  <c r="I7" i="9"/>
  <c r="H6" i="9"/>
  <c r="P6" i="9"/>
  <c r="Q7" i="9"/>
  <c r="I30" i="9"/>
  <c r="H29" i="9"/>
  <c r="I22" i="8"/>
  <c r="H21" i="8"/>
  <c r="Q22" i="8"/>
  <c r="P21" i="8"/>
  <c r="H14" i="8"/>
  <c r="I15" i="8"/>
  <c r="H6" i="8"/>
  <c r="I7" i="8"/>
  <c r="P30" i="8"/>
  <c r="Q31" i="8"/>
  <c r="Q15" i="8"/>
  <c r="P14" i="8"/>
  <c r="Q7" i="8"/>
  <c r="P6" i="8"/>
  <c r="H30" i="8"/>
  <c r="I31" i="8"/>
  <c r="Q7" i="7"/>
  <c r="P6" i="7"/>
  <c r="P30" i="7"/>
  <c r="Q31" i="7"/>
  <c r="Q15" i="7"/>
  <c r="P14" i="7"/>
  <c r="I15" i="7"/>
  <c r="H14" i="7"/>
  <c r="P22" i="7"/>
  <c r="Q23" i="7"/>
  <c r="H22" i="7"/>
  <c r="I23" i="7"/>
  <c r="H6" i="7"/>
  <c r="I7" i="7"/>
  <c r="I30" i="7"/>
  <c r="H29" i="7"/>
  <c r="P6" i="6"/>
  <c r="Q7" i="6"/>
  <c r="P22" i="6"/>
  <c r="Q23" i="6"/>
  <c r="H22" i="6"/>
  <c r="I23" i="6"/>
  <c r="P30" i="6"/>
  <c r="Q31" i="6"/>
  <c r="I13" i="6"/>
  <c r="H12" i="6"/>
  <c r="H6" i="6"/>
  <c r="I7" i="6"/>
  <c r="Q15" i="6"/>
  <c r="P14" i="6"/>
  <c r="H29" i="6"/>
  <c r="I30" i="6"/>
  <c r="I7" i="5"/>
  <c r="H6" i="5"/>
  <c r="P6" i="5"/>
  <c r="Q7" i="5"/>
  <c r="P14" i="5"/>
  <c r="Q15" i="5"/>
  <c r="H14" i="5"/>
  <c r="I15" i="5"/>
  <c r="H30" i="5"/>
  <c r="I31" i="5"/>
  <c r="H20" i="5"/>
  <c r="I21" i="5"/>
  <c r="P30" i="5"/>
  <c r="Q31" i="5"/>
  <c r="P22" i="5"/>
  <c r="Q23" i="5"/>
  <c r="P22" i="3"/>
  <c r="Q23" i="3"/>
  <c r="H30" i="3"/>
  <c r="I31" i="3"/>
  <c r="Q7" i="3"/>
  <c r="P6" i="3"/>
  <c r="Q15" i="3"/>
  <c r="P14" i="3"/>
  <c r="H14" i="3"/>
  <c r="I15" i="3"/>
  <c r="Q31" i="3"/>
  <c r="P30" i="3"/>
  <c r="H6" i="3"/>
  <c r="I7" i="3"/>
  <c r="H22" i="3"/>
  <c r="I23" i="3"/>
  <c r="P22" i="1"/>
  <c r="Q23" i="1"/>
  <c r="H6" i="1"/>
  <c r="I7" i="1"/>
  <c r="H14" i="1"/>
  <c r="I15" i="1"/>
  <c r="Q15" i="1"/>
  <c r="P14" i="1"/>
  <c r="P6" i="1"/>
  <c r="Q7" i="1"/>
  <c r="I30" i="1"/>
  <c r="H29" i="1"/>
  <c r="P30" i="1"/>
  <c r="Q31" i="1"/>
  <c r="H22" i="1"/>
  <c r="I23" i="1"/>
  <c r="P29" i="4"/>
  <c r="Q30" i="4"/>
  <c r="P20" i="4"/>
  <c r="Q21" i="4"/>
  <c r="P14" i="4"/>
  <c r="Q15" i="4"/>
  <c r="P6" i="4"/>
  <c r="Q7" i="4"/>
  <c r="E33" i="4"/>
  <c r="F32" i="4" s="1"/>
  <c r="G31" i="4"/>
  <c r="G5" i="4"/>
  <c r="E16" i="4"/>
  <c r="G14" i="4"/>
  <c r="E25" i="4"/>
  <c r="G23" i="4"/>
  <c r="G6" i="4"/>
  <c r="E8" i="4"/>
  <c r="I22" i="22" l="1"/>
  <c r="H21" i="22"/>
  <c r="I12" i="22"/>
  <c r="H11" i="22"/>
  <c r="I11" i="22" s="1"/>
  <c r="P5" i="22"/>
  <c r="Q6" i="22"/>
  <c r="Q22" i="22"/>
  <c r="P21" i="22"/>
  <c r="H5" i="22"/>
  <c r="I6" i="22"/>
  <c r="P29" i="22"/>
  <c r="Q30" i="22"/>
  <c r="P13" i="22"/>
  <c r="Q14" i="22"/>
  <c r="I30" i="22"/>
  <c r="H29" i="22"/>
  <c r="P13" i="21"/>
  <c r="Q14" i="21"/>
  <c r="H5" i="21"/>
  <c r="I6" i="21"/>
  <c r="I22" i="21"/>
  <c r="H21" i="21"/>
  <c r="I12" i="21"/>
  <c r="H11" i="21"/>
  <c r="I11" i="21" s="1"/>
  <c r="Q22" i="21"/>
  <c r="P21" i="21"/>
  <c r="P29" i="21"/>
  <c r="Q30" i="21"/>
  <c r="P5" i="21"/>
  <c r="Q6" i="21"/>
  <c r="H28" i="21"/>
  <c r="I29" i="21"/>
  <c r="P13" i="20"/>
  <c r="Q14" i="20"/>
  <c r="P29" i="20"/>
  <c r="Q30" i="20"/>
  <c r="I22" i="20"/>
  <c r="H21" i="20"/>
  <c r="P20" i="20"/>
  <c r="Q21" i="20"/>
  <c r="H13" i="20"/>
  <c r="I14" i="20"/>
  <c r="H5" i="20"/>
  <c r="I6" i="20"/>
  <c r="P5" i="20"/>
  <c r="Q6" i="20"/>
  <c r="H28" i="20"/>
  <c r="I29" i="20"/>
  <c r="P13" i="19"/>
  <c r="Q14" i="19"/>
  <c r="P29" i="19"/>
  <c r="Q30" i="19"/>
  <c r="Q22" i="19"/>
  <c r="P21" i="19"/>
  <c r="H28" i="19"/>
  <c r="I29" i="19"/>
  <c r="P5" i="19"/>
  <c r="Q6" i="19"/>
  <c r="H13" i="19"/>
  <c r="I14" i="19"/>
  <c r="I22" i="19"/>
  <c r="H21" i="19"/>
  <c r="H5" i="19"/>
  <c r="I6" i="19"/>
  <c r="P20" i="18"/>
  <c r="Q21" i="18"/>
  <c r="I22" i="18"/>
  <c r="H21" i="18"/>
  <c r="P5" i="18"/>
  <c r="Q6" i="18"/>
  <c r="H13" i="18"/>
  <c r="I14" i="18"/>
  <c r="P13" i="18"/>
  <c r="Q14" i="18"/>
  <c r="P29" i="18"/>
  <c r="Q30" i="18"/>
  <c r="H28" i="18"/>
  <c r="I29" i="18"/>
  <c r="H5" i="18"/>
  <c r="I6" i="18"/>
  <c r="I30" i="17"/>
  <c r="H29" i="17"/>
  <c r="Q22" i="17"/>
  <c r="P21" i="17"/>
  <c r="Q14" i="17"/>
  <c r="P13" i="17"/>
  <c r="I22" i="17"/>
  <c r="H21" i="17"/>
  <c r="P29" i="17"/>
  <c r="Q30" i="17"/>
  <c r="H13" i="17"/>
  <c r="I14" i="17"/>
  <c r="P5" i="17"/>
  <c r="Q6" i="17"/>
  <c r="H5" i="17"/>
  <c r="I6" i="17"/>
  <c r="P13" i="16"/>
  <c r="Q14" i="16"/>
  <c r="H28" i="16"/>
  <c r="I29" i="16"/>
  <c r="I22" i="16"/>
  <c r="H21" i="16"/>
  <c r="P29" i="16"/>
  <c r="Q30" i="16"/>
  <c r="H5" i="16"/>
  <c r="I6" i="16"/>
  <c r="I12" i="16"/>
  <c r="H11" i="16"/>
  <c r="I11" i="16" s="1"/>
  <c r="Q6" i="16"/>
  <c r="P5" i="16"/>
  <c r="Q22" i="16"/>
  <c r="P21" i="16"/>
  <c r="Q22" i="15"/>
  <c r="P21" i="15"/>
  <c r="H5" i="15"/>
  <c r="I6" i="15"/>
  <c r="H13" i="15"/>
  <c r="I14" i="15"/>
  <c r="I22" i="15"/>
  <c r="H21" i="15"/>
  <c r="I30" i="15"/>
  <c r="H29" i="15"/>
  <c r="P13" i="15"/>
  <c r="Q14" i="15"/>
  <c r="P29" i="15"/>
  <c r="Q30" i="15"/>
  <c r="P5" i="15"/>
  <c r="Q6" i="15"/>
  <c r="I29" i="14"/>
  <c r="H28" i="14"/>
  <c r="P13" i="14"/>
  <c r="Q14" i="14"/>
  <c r="H13" i="14"/>
  <c r="I14" i="14"/>
  <c r="P29" i="14"/>
  <c r="Q30" i="14"/>
  <c r="I22" i="14"/>
  <c r="H21" i="14"/>
  <c r="P5" i="14"/>
  <c r="Q6" i="14"/>
  <c r="Q21" i="14"/>
  <c r="P20" i="14"/>
  <c r="H5" i="14"/>
  <c r="I6" i="14"/>
  <c r="I22" i="13"/>
  <c r="H21" i="13"/>
  <c r="P13" i="13"/>
  <c r="Q14" i="13"/>
  <c r="Q22" i="13"/>
  <c r="P21" i="13"/>
  <c r="H13" i="13"/>
  <c r="I14" i="13"/>
  <c r="H5" i="13"/>
  <c r="I6" i="13"/>
  <c r="H28" i="13"/>
  <c r="I29" i="13"/>
  <c r="P29" i="13"/>
  <c r="Q30" i="13"/>
  <c r="P5" i="13"/>
  <c r="Q6" i="13"/>
  <c r="P13" i="11"/>
  <c r="Q14" i="11"/>
  <c r="P29" i="11"/>
  <c r="Q30" i="11"/>
  <c r="H5" i="11"/>
  <c r="I6" i="11"/>
  <c r="P5" i="11"/>
  <c r="Q6" i="11"/>
  <c r="I22" i="11"/>
  <c r="H21" i="11"/>
  <c r="I30" i="11"/>
  <c r="H29" i="11"/>
  <c r="Q22" i="11"/>
  <c r="P21" i="11"/>
  <c r="H13" i="11"/>
  <c r="I14" i="11"/>
  <c r="H13" i="10"/>
  <c r="I14" i="10"/>
  <c r="I22" i="10"/>
  <c r="H21" i="10"/>
  <c r="H5" i="10"/>
  <c r="I6" i="10"/>
  <c r="Q14" i="10"/>
  <c r="P13" i="10"/>
  <c r="I30" i="10"/>
  <c r="H29" i="10"/>
  <c r="P29" i="10"/>
  <c r="Q30" i="10"/>
  <c r="P5" i="10"/>
  <c r="Q6" i="10"/>
  <c r="Q22" i="10"/>
  <c r="P21" i="10"/>
  <c r="I29" i="9"/>
  <c r="H28" i="9"/>
  <c r="I12" i="9"/>
  <c r="H11" i="9"/>
  <c r="I11" i="9" s="1"/>
  <c r="I22" i="9"/>
  <c r="H21" i="9"/>
  <c r="P5" i="9"/>
  <c r="Q6" i="9"/>
  <c r="P29" i="9"/>
  <c r="Q30" i="9"/>
  <c r="P13" i="9"/>
  <c r="Q14" i="9"/>
  <c r="H5" i="9"/>
  <c r="I6" i="9"/>
  <c r="Q22" i="9"/>
  <c r="P21" i="9"/>
  <c r="H5" i="8"/>
  <c r="I6" i="8"/>
  <c r="Q6" i="8"/>
  <c r="P5" i="8"/>
  <c r="H13" i="8"/>
  <c r="I14" i="8"/>
  <c r="P13" i="8"/>
  <c r="Q14" i="8"/>
  <c r="P20" i="8"/>
  <c r="Q21" i="8"/>
  <c r="H20" i="8"/>
  <c r="I21" i="8"/>
  <c r="I30" i="8"/>
  <c r="H29" i="8"/>
  <c r="P29" i="8"/>
  <c r="Q30" i="8"/>
  <c r="H5" i="7"/>
  <c r="I6" i="7"/>
  <c r="I22" i="7"/>
  <c r="H21" i="7"/>
  <c r="P29" i="7"/>
  <c r="Q30" i="7"/>
  <c r="I29" i="7"/>
  <c r="H28" i="7"/>
  <c r="P13" i="7"/>
  <c r="Q14" i="7"/>
  <c r="P5" i="7"/>
  <c r="Q6" i="7"/>
  <c r="H13" i="7"/>
  <c r="I14" i="7"/>
  <c r="P21" i="7"/>
  <c r="Q22" i="7"/>
  <c r="P13" i="6"/>
  <c r="Q14" i="6"/>
  <c r="H28" i="6"/>
  <c r="I29" i="6"/>
  <c r="I22" i="6"/>
  <c r="H21" i="6"/>
  <c r="H5" i="6"/>
  <c r="I6" i="6"/>
  <c r="Q22" i="6"/>
  <c r="P21" i="6"/>
  <c r="P29" i="6"/>
  <c r="Q30" i="6"/>
  <c r="H11" i="6"/>
  <c r="I11" i="6" s="1"/>
  <c r="I12" i="6"/>
  <c r="P5" i="6"/>
  <c r="Q6" i="6"/>
  <c r="P13" i="5"/>
  <c r="Q14" i="5"/>
  <c r="Q22" i="5"/>
  <c r="P21" i="5"/>
  <c r="H13" i="5"/>
  <c r="I14" i="5"/>
  <c r="P5" i="5"/>
  <c r="Q6" i="5"/>
  <c r="I20" i="5"/>
  <c r="H19" i="5"/>
  <c r="I19" i="5" s="1"/>
  <c r="H5" i="5"/>
  <c r="I6" i="5"/>
  <c r="P29" i="5"/>
  <c r="Q30" i="5"/>
  <c r="I30" i="5"/>
  <c r="H29" i="5"/>
  <c r="Q22" i="3"/>
  <c r="P21" i="3"/>
  <c r="P13" i="3"/>
  <c r="Q14" i="3"/>
  <c r="H5" i="3"/>
  <c r="I6" i="3"/>
  <c r="I22" i="3"/>
  <c r="H21" i="3"/>
  <c r="P29" i="3"/>
  <c r="Q30" i="3"/>
  <c r="H13" i="3"/>
  <c r="I14" i="3"/>
  <c r="P5" i="3"/>
  <c r="Q6" i="3"/>
  <c r="I30" i="3"/>
  <c r="H29" i="3"/>
  <c r="Q22" i="1"/>
  <c r="P21" i="1"/>
  <c r="P13" i="1"/>
  <c r="Q14" i="1"/>
  <c r="P5" i="1"/>
  <c r="Q6" i="1"/>
  <c r="H13" i="1"/>
  <c r="I14" i="1"/>
  <c r="I22" i="1"/>
  <c r="H21" i="1"/>
  <c r="H28" i="1"/>
  <c r="I29" i="1"/>
  <c r="P29" i="1"/>
  <c r="Q30" i="1"/>
  <c r="H5" i="1"/>
  <c r="I6" i="1"/>
  <c r="P5" i="4"/>
  <c r="Q6" i="4"/>
  <c r="P28" i="4"/>
  <c r="Q29" i="4"/>
  <c r="P19" i="4"/>
  <c r="Q19" i="4" s="1"/>
  <c r="Q20" i="4"/>
  <c r="P13" i="4"/>
  <c r="Q14" i="4"/>
  <c r="E26" i="4"/>
  <c r="E17" i="4"/>
  <c r="F15" i="4"/>
  <c r="G15" i="4" s="1"/>
  <c r="E9" i="4"/>
  <c r="F8" i="4" s="1"/>
  <c r="F7" i="4"/>
  <c r="F24" i="4"/>
  <c r="G24" i="4" s="1"/>
  <c r="G32" i="4"/>
  <c r="E34" i="4"/>
  <c r="P12" i="22" l="1"/>
  <c r="Q13" i="22"/>
  <c r="I29" i="22"/>
  <c r="H28" i="22"/>
  <c r="P20" i="22"/>
  <c r="Q21" i="22"/>
  <c r="Q5" i="22"/>
  <c r="P4" i="22"/>
  <c r="P28" i="22"/>
  <c r="Q29" i="22"/>
  <c r="H20" i="22"/>
  <c r="I21" i="22"/>
  <c r="I5" i="22"/>
  <c r="H4" i="22"/>
  <c r="Q5" i="21"/>
  <c r="P4" i="21"/>
  <c r="H20" i="21"/>
  <c r="I21" i="21"/>
  <c r="I28" i="21"/>
  <c r="H27" i="21"/>
  <c r="I27" i="21" s="1"/>
  <c r="Q29" i="21"/>
  <c r="P28" i="21"/>
  <c r="I5" i="21"/>
  <c r="H4" i="21"/>
  <c r="Q21" i="21"/>
  <c r="P20" i="21"/>
  <c r="P12" i="21"/>
  <c r="Q13" i="21"/>
  <c r="I28" i="20"/>
  <c r="H27" i="20"/>
  <c r="I27" i="20" s="1"/>
  <c r="P19" i="20"/>
  <c r="Q19" i="20" s="1"/>
  <c r="Q20" i="20"/>
  <c r="H20" i="20"/>
  <c r="I21" i="20"/>
  <c r="Q5" i="20"/>
  <c r="P4" i="20"/>
  <c r="I5" i="20"/>
  <c r="H4" i="20"/>
  <c r="Q29" i="20"/>
  <c r="P28" i="20"/>
  <c r="I13" i="20"/>
  <c r="H12" i="20"/>
  <c r="P12" i="20"/>
  <c r="Q13" i="20"/>
  <c r="P20" i="19"/>
  <c r="Q21" i="19"/>
  <c r="I28" i="19"/>
  <c r="H27" i="19"/>
  <c r="I27" i="19" s="1"/>
  <c r="H20" i="19"/>
  <c r="I21" i="19"/>
  <c r="I13" i="19"/>
  <c r="H12" i="19"/>
  <c r="Q29" i="19"/>
  <c r="P28" i="19"/>
  <c r="I5" i="19"/>
  <c r="H4" i="19"/>
  <c r="Q5" i="19"/>
  <c r="P4" i="19"/>
  <c r="P12" i="19"/>
  <c r="Q13" i="19"/>
  <c r="P19" i="18"/>
  <c r="Q19" i="18" s="1"/>
  <c r="Q20" i="18"/>
  <c r="I5" i="18"/>
  <c r="H4" i="18"/>
  <c r="I28" i="18"/>
  <c r="H27" i="18"/>
  <c r="I27" i="18" s="1"/>
  <c r="Q5" i="18"/>
  <c r="P4" i="18"/>
  <c r="P12" i="18"/>
  <c r="Q13" i="18"/>
  <c r="I13" i="18"/>
  <c r="H12" i="18"/>
  <c r="H20" i="18"/>
  <c r="I21" i="18"/>
  <c r="P28" i="18"/>
  <c r="Q29" i="18"/>
  <c r="H20" i="17"/>
  <c r="I21" i="17"/>
  <c r="P12" i="17"/>
  <c r="Q13" i="17"/>
  <c r="Q5" i="17"/>
  <c r="P4" i="17"/>
  <c r="I5" i="17"/>
  <c r="H4" i="17"/>
  <c r="P20" i="17"/>
  <c r="Q21" i="17"/>
  <c r="I13" i="17"/>
  <c r="H12" i="17"/>
  <c r="H28" i="17"/>
  <c r="I29" i="17"/>
  <c r="Q29" i="17"/>
  <c r="P28" i="17"/>
  <c r="H20" i="16"/>
  <c r="I21" i="16"/>
  <c r="I5" i="16"/>
  <c r="H4" i="16"/>
  <c r="P20" i="16"/>
  <c r="Q21" i="16"/>
  <c r="Q5" i="16"/>
  <c r="P4" i="16"/>
  <c r="I28" i="16"/>
  <c r="H27" i="16"/>
  <c r="I27" i="16" s="1"/>
  <c r="P12" i="16"/>
  <c r="Q13" i="16"/>
  <c r="Q29" i="16"/>
  <c r="P28" i="16"/>
  <c r="H20" i="15"/>
  <c r="I21" i="15"/>
  <c r="P28" i="15"/>
  <c r="Q29" i="15"/>
  <c r="I13" i="15"/>
  <c r="H12" i="15"/>
  <c r="Q5" i="15"/>
  <c r="P4" i="15"/>
  <c r="P12" i="15"/>
  <c r="Q13" i="15"/>
  <c r="I5" i="15"/>
  <c r="H4" i="15"/>
  <c r="H28" i="15"/>
  <c r="I29" i="15"/>
  <c r="Q21" i="15"/>
  <c r="P20" i="15"/>
  <c r="I5" i="14"/>
  <c r="H4" i="14"/>
  <c r="I13" i="14"/>
  <c r="H12" i="14"/>
  <c r="P4" i="14"/>
  <c r="Q5" i="14"/>
  <c r="P12" i="14"/>
  <c r="Q13" i="14"/>
  <c r="P19" i="14"/>
  <c r="Q19" i="14" s="1"/>
  <c r="Q20" i="14"/>
  <c r="H20" i="14"/>
  <c r="I21" i="14"/>
  <c r="I28" i="14"/>
  <c r="H27" i="14"/>
  <c r="I27" i="14" s="1"/>
  <c r="Q29" i="14"/>
  <c r="P28" i="14"/>
  <c r="I13" i="13"/>
  <c r="H12" i="13"/>
  <c r="Q21" i="13"/>
  <c r="P20" i="13"/>
  <c r="I28" i="13"/>
  <c r="H27" i="13"/>
  <c r="I27" i="13" s="1"/>
  <c r="P12" i="13"/>
  <c r="Q13" i="13"/>
  <c r="H20" i="13"/>
  <c r="I21" i="13"/>
  <c r="Q5" i="13"/>
  <c r="P4" i="13"/>
  <c r="Q29" i="13"/>
  <c r="P28" i="13"/>
  <c r="I5" i="13"/>
  <c r="H4" i="13"/>
  <c r="I13" i="11"/>
  <c r="H12" i="11"/>
  <c r="Q5" i="11"/>
  <c r="P4" i="11"/>
  <c r="P20" i="11"/>
  <c r="Q21" i="11"/>
  <c r="I5" i="11"/>
  <c r="H4" i="11"/>
  <c r="H28" i="11"/>
  <c r="I29" i="11"/>
  <c r="P28" i="11"/>
  <c r="Q29" i="11"/>
  <c r="H20" i="11"/>
  <c r="I21" i="11"/>
  <c r="P12" i="11"/>
  <c r="Q13" i="11"/>
  <c r="Q21" i="10"/>
  <c r="P20" i="10"/>
  <c r="P12" i="10"/>
  <c r="Q13" i="10"/>
  <c r="Q5" i="10"/>
  <c r="P4" i="10"/>
  <c r="I5" i="10"/>
  <c r="H4" i="10"/>
  <c r="I21" i="10"/>
  <c r="H20" i="10"/>
  <c r="P28" i="10"/>
  <c r="Q29" i="10"/>
  <c r="I29" i="10"/>
  <c r="H28" i="10"/>
  <c r="I13" i="10"/>
  <c r="H12" i="10"/>
  <c r="Q5" i="9"/>
  <c r="P4" i="9"/>
  <c r="I5" i="9"/>
  <c r="H4" i="9"/>
  <c r="P12" i="9"/>
  <c r="Q13" i="9"/>
  <c r="Q21" i="9"/>
  <c r="P20" i="9"/>
  <c r="H20" i="9"/>
  <c r="I21" i="9"/>
  <c r="I28" i="9"/>
  <c r="H27" i="9"/>
  <c r="I27" i="9" s="1"/>
  <c r="Q29" i="9"/>
  <c r="P28" i="9"/>
  <c r="P28" i="8"/>
  <c r="Q29" i="8"/>
  <c r="Q5" i="8"/>
  <c r="P4" i="8"/>
  <c r="H28" i="8"/>
  <c r="I29" i="8"/>
  <c r="I20" i="8"/>
  <c r="H19" i="8"/>
  <c r="I19" i="8" s="1"/>
  <c r="P12" i="8"/>
  <c r="Q13" i="8"/>
  <c r="I13" i="8"/>
  <c r="H12" i="8"/>
  <c r="P19" i="8"/>
  <c r="Q19" i="8" s="1"/>
  <c r="Q20" i="8"/>
  <c r="I5" i="8"/>
  <c r="H4" i="8"/>
  <c r="I28" i="7"/>
  <c r="H27" i="7"/>
  <c r="I27" i="7" s="1"/>
  <c r="P20" i="7"/>
  <c r="Q21" i="7"/>
  <c r="Q29" i="7"/>
  <c r="P28" i="7"/>
  <c r="H20" i="7"/>
  <c r="I21" i="7"/>
  <c r="Q5" i="7"/>
  <c r="P4" i="7"/>
  <c r="I13" i="7"/>
  <c r="H12" i="7"/>
  <c r="P12" i="7"/>
  <c r="Q13" i="7"/>
  <c r="I5" i="7"/>
  <c r="H4" i="7"/>
  <c r="P4" i="6"/>
  <c r="Q5" i="6"/>
  <c r="I5" i="6"/>
  <c r="H4" i="6"/>
  <c r="P28" i="6"/>
  <c r="Q29" i="6"/>
  <c r="I28" i="6"/>
  <c r="H27" i="6"/>
  <c r="I27" i="6" s="1"/>
  <c r="H20" i="6"/>
  <c r="I21" i="6"/>
  <c r="Q21" i="6"/>
  <c r="P20" i="6"/>
  <c r="P12" i="6"/>
  <c r="Q13" i="6"/>
  <c r="Q5" i="5"/>
  <c r="P4" i="5"/>
  <c r="Q21" i="5"/>
  <c r="P20" i="5"/>
  <c r="I29" i="5"/>
  <c r="H28" i="5"/>
  <c r="P28" i="5"/>
  <c r="Q29" i="5"/>
  <c r="I13" i="5"/>
  <c r="H12" i="5"/>
  <c r="I5" i="5"/>
  <c r="H4" i="5"/>
  <c r="P12" i="5"/>
  <c r="Q13" i="5"/>
  <c r="P4" i="3"/>
  <c r="Q5" i="3"/>
  <c r="H20" i="3"/>
  <c r="I21" i="3"/>
  <c r="H12" i="3"/>
  <c r="I13" i="3"/>
  <c r="P12" i="3"/>
  <c r="Q13" i="3"/>
  <c r="I29" i="3"/>
  <c r="H28" i="3"/>
  <c r="I5" i="3"/>
  <c r="H4" i="3"/>
  <c r="P20" i="3"/>
  <c r="Q21" i="3"/>
  <c r="P28" i="3"/>
  <c r="Q29" i="3"/>
  <c r="I5" i="1"/>
  <c r="H4" i="1"/>
  <c r="I13" i="1"/>
  <c r="H12" i="1"/>
  <c r="P28" i="1"/>
  <c r="Q29" i="1"/>
  <c r="Q5" i="1"/>
  <c r="P4" i="1"/>
  <c r="I28" i="1"/>
  <c r="H27" i="1"/>
  <c r="I27" i="1" s="1"/>
  <c r="P12" i="1"/>
  <c r="Q13" i="1"/>
  <c r="H20" i="1"/>
  <c r="I21" i="1"/>
  <c r="P20" i="1"/>
  <c r="Q21" i="1"/>
  <c r="P12" i="4"/>
  <c r="Q13" i="4"/>
  <c r="P27" i="4"/>
  <c r="Q27" i="4" s="1"/>
  <c r="Q28" i="4"/>
  <c r="Q5" i="4"/>
  <c r="P4" i="4"/>
  <c r="F34" i="4"/>
  <c r="G34" i="4" s="1"/>
  <c r="H34" i="4" s="1"/>
  <c r="E18" i="4"/>
  <c r="F17" i="4" s="1"/>
  <c r="F33" i="4"/>
  <c r="G33" i="4" s="1"/>
  <c r="E10" i="4"/>
  <c r="F9" i="4" s="1"/>
  <c r="G8" i="4"/>
  <c r="F26" i="4"/>
  <c r="G26" i="4" s="1"/>
  <c r="H26" i="4" s="1"/>
  <c r="F16" i="4"/>
  <c r="G16" i="4" s="1"/>
  <c r="G7" i="4"/>
  <c r="F25" i="4"/>
  <c r="G25" i="4" s="1"/>
  <c r="P3" i="22" l="1"/>
  <c r="Q3" i="22" s="1"/>
  <c r="Q4" i="22"/>
  <c r="P19" i="22"/>
  <c r="Q19" i="22" s="1"/>
  <c r="Q20" i="22"/>
  <c r="I20" i="22"/>
  <c r="H19" i="22"/>
  <c r="I19" i="22" s="1"/>
  <c r="I28" i="22"/>
  <c r="H27" i="22"/>
  <c r="I27" i="22" s="1"/>
  <c r="P27" i="22"/>
  <c r="Q27" i="22" s="1"/>
  <c r="Q28" i="22"/>
  <c r="H3" i="22"/>
  <c r="I3" i="22" s="1"/>
  <c r="E8" i="23" s="1"/>
  <c r="I4" i="22"/>
  <c r="P11" i="22"/>
  <c r="Q11" i="22" s="1"/>
  <c r="Q12" i="22"/>
  <c r="Q28" i="21"/>
  <c r="P27" i="21"/>
  <c r="Q27" i="21" s="1"/>
  <c r="P11" i="21"/>
  <c r="Q11" i="21" s="1"/>
  <c r="Q12" i="21"/>
  <c r="H19" i="21"/>
  <c r="I19" i="21" s="1"/>
  <c r="T27" i="21" s="1"/>
  <c r="D16" i="23" s="1"/>
  <c r="I20" i="21"/>
  <c r="P19" i="21"/>
  <c r="Q19" i="21" s="1"/>
  <c r="Q20" i="21"/>
  <c r="H3" i="21"/>
  <c r="I3" i="21" s="1"/>
  <c r="T11" i="21" s="1"/>
  <c r="D8" i="23" s="1"/>
  <c r="I4" i="21"/>
  <c r="P3" i="21"/>
  <c r="Q3" i="21" s="1"/>
  <c r="Q4" i="21"/>
  <c r="P11" i="20"/>
  <c r="Q11" i="20" s="1"/>
  <c r="Q12" i="20"/>
  <c r="I12" i="20"/>
  <c r="H11" i="20"/>
  <c r="I11" i="20" s="1"/>
  <c r="P3" i="20"/>
  <c r="Q3" i="20" s="1"/>
  <c r="Q4" i="20"/>
  <c r="H19" i="20"/>
  <c r="I19" i="20" s="1"/>
  <c r="T27" i="20" s="1"/>
  <c r="C16" i="23" s="1"/>
  <c r="I20" i="20"/>
  <c r="Q28" i="20"/>
  <c r="P27" i="20"/>
  <c r="Q27" i="20" s="1"/>
  <c r="H3" i="20"/>
  <c r="I3" i="20" s="1"/>
  <c r="I4" i="20"/>
  <c r="I12" i="19"/>
  <c r="H11" i="19"/>
  <c r="I11" i="19" s="1"/>
  <c r="H19" i="19"/>
  <c r="I19" i="19" s="1"/>
  <c r="T27" i="19" s="1"/>
  <c r="B16" i="23" s="1"/>
  <c r="I20" i="19"/>
  <c r="H3" i="19"/>
  <c r="I3" i="19" s="1"/>
  <c r="I4" i="19"/>
  <c r="P11" i="19"/>
  <c r="Q11" i="19" s="1"/>
  <c r="Q12" i="19"/>
  <c r="Q28" i="19"/>
  <c r="P27" i="19"/>
  <c r="Q27" i="19" s="1"/>
  <c r="Q4" i="19"/>
  <c r="P3" i="19"/>
  <c r="Q3" i="19" s="1"/>
  <c r="P19" i="19"/>
  <c r="Q19" i="19" s="1"/>
  <c r="Q20" i="19"/>
  <c r="P3" i="18"/>
  <c r="Q3" i="18" s="1"/>
  <c r="Q4" i="18"/>
  <c r="I20" i="18"/>
  <c r="H19" i="18"/>
  <c r="I19" i="18" s="1"/>
  <c r="F16" i="23" s="1"/>
  <c r="Q28" i="18"/>
  <c r="P27" i="18"/>
  <c r="Q27" i="18" s="1"/>
  <c r="I12" i="18"/>
  <c r="H11" i="18"/>
  <c r="I11" i="18" s="1"/>
  <c r="H3" i="18"/>
  <c r="I3" i="18" s="1"/>
  <c r="I4" i="18"/>
  <c r="P11" i="18"/>
  <c r="Q11" i="18" s="1"/>
  <c r="Q12" i="18"/>
  <c r="Q28" i="17"/>
  <c r="P27" i="17"/>
  <c r="Q27" i="17" s="1"/>
  <c r="H3" i="17"/>
  <c r="I3" i="17" s="1"/>
  <c r="I4" i="17"/>
  <c r="P3" i="17"/>
  <c r="Q3" i="17" s="1"/>
  <c r="Q4" i="17"/>
  <c r="I28" i="17"/>
  <c r="H27" i="17"/>
  <c r="I27" i="17" s="1"/>
  <c r="I12" i="17"/>
  <c r="H11" i="17"/>
  <c r="I11" i="17" s="1"/>
  <c r="P11" i="17"/>
  <c r="Q11" i="17" s="1"/>
  <c r="Q12" i="17"/>
  <c r="P19" i="17"/>
  <c r="Q19" i="17" s="1"/>
  <c r="Q20" i="17"/>
  <c r="I20" i="17"/>
  <c r="H19" i="17"/>
  <c r="I19" i="17" s="1"/>
  <c r="P3" i="16"/>
  <c r="Q3" i="16" s="1"/>
  <c r="Q4" i="16"/>
  <c r="H19" i="16"/>
  <c r="I19" i="16" s="1"/>
  <c r="H16" i="23" s="1"/>
  <c r="I20" i="16"/>
  <c r="Q28" i="16"/>
  <c r="P27" i="16"/>
  <c r="Q27" i="16" s="1"/>
  <c r="P11" i="16"/>
  <c r="Q11" i="16" s="1"/>
  <c r="Q12" i="16"/>
  <c r="P19" i="16"/>
  <c r="Q19" i="16" s="1"/>
  <c r="Q20" i="16"/>
  <c r="H3" i="16"/>
  <c r="I3" i="16" s="1"/>
  <c r="H8" i="23" s="1"/>
  <c r="I4" i="16"/>
  <c r="P19" i="15"/>
  <c r="Q19" i="15" s="1"/>
  <c r="Q20" i="15"/>
  <c r="Q4" i="15"/>
  <c r="P3" i="15"/>
  <c r="Q3" i="15" s="1"/>
  <c r="I28" i="15"/>
  <c r="H27" i="15"/>
  <c r="I27" i="15" s="1"/>
  <c r="H11" i="15"/>
  <c r="I11" i="15" s="1"/>
  <c r="I12" i="15"/>
  <c r="H3" i="15"/>
  <c r="I3" i="15" s="1"/>
  <c r="I4" i="15"/>
  <c r="Q28" i="15"/>
  <c r="P27" i="15"/>
  <c r="Q27" i="15" s="1"/>
  <c r="P11" i="15"/>
  <c r="Q11" i="15" s="1"/>
  <c r="Q12" i="15"/>
  <c r="I20" i="15"/>
  <c r="H19" i="15"/>
  <c r="I19" i="15" s="1"/>
  <c r="P11" i="14"/>
  <c r="Q11" i="14" s="1"/>
  <c r="Q12" i="14"/>
  <c r="Q28" i="14"/>
  <c r="P27" i="14"/>
  <c r="Q27" i="14" s="1"/>
  <c r="I12" i="14"/>
  <c r="H11" i="14"/>
  <c r="I11" i="14" s="1"/>
  <c r="J8" i="23" s="1"/>
  <c r="Q4" i="14"/>
  <c r="P3" i="14"/>
  <c r="Q3" i="14" s="1"/>
  <c r="H19" i="14"/>
  <c r="I19" i="14" s="1"/>
  <c r="I20" i="14"/>
  <c r="H3" i="14"/>
  <c r="I3" i="14" s="1"/>
  <c r="I4" i="14"/>
  <c r="Q28" i="13"/>
  <c r="P27" i="13"/>
  <c r="Q27" i="13" s="1"/>
  <c r="H3" i="13"/>
  <c r="I3" i="13" s="1"/>
  <c r="I4" i="13"/>
  <c r="Q4" i="13"/>
  <c r="P3" i="13"/>
  <c r="Q3" i="13" s="1"/>
  <c r="P19" i="13"/>
  <c r="Q19" i="13" s="1"/>
  <c r="Q20" i="13"/>
  <c r="H11" i="13"/>
  <c r="I11" i="13" s="1"/>
  <c r="I12" i="13"/>
  <c r="P11" i="13"/>
  <c r="Q11" i="13" s="1"/>
  <c r="Q12" i="13"/>
  <c r="I20" i="13"/>
  <c r="H19" i="13"/>
  <c r="I19" i="13" s="1"/>
  <c r="P11" i="11"/>
  <c r="Q11" i="11" s="1"/>
  <c r="Q12" i="11"/>
  <c r="I20" i="11"/>
  <c r="H19" i="11"/>
  <c r="I19" i="11" s="1"/>
  <c r="P19" i="11"/>
  <c r="Q19" i="11" s="1"/>
  <c r="Q20" i="11"/>
  <c r="Q4" i="11"/>
  <c r="P3" i="11"/>
  <c r="Q3" i="11" s="1"/>
  <c r="H3" i="11"/>
  <c r="I3" i="11" s="1"/>
  <c r="I4" i="11"/>
  <c r="Q28" i="11"/>
  <c r="P27" i="11"/>
  <c r="Q27" i="11" s="1"/>
  <c r="H11" i="11"/>
  <c r="I11" i="11" s="1"/>
  <c r="I12" i="11"/>
  <c r="I28" i="11"/>
  <c r="H27" i="11"/>
  <c r="I27" i="11" s="1"/>
  <c r="I12" i="10"/>
  <c r="H11" i="10"/>
  <c r="I11" i="10" s="1"/>
  <c r="H3" i="10"/>
  <c r="I3" i="10" s="1"/>
  <c r="I4" i="10"/>
  <c r="P3" i="10"/>
  <c r="Q3" i="10" s="1"/>
  <c r="Q4" i="10"/>
  <c r="I28" i="10"/>
  <c r="H27" i="10"/>
  <c r="I27" i="10" s="1"/>
  <c r="Q28" i="10"/>
  <c r="P27" i="10"/>
  <c r="Q27" i="10" s="1"/>
  <c r="P11" i="10"/>
  <c r="Q11" i="10" s="1"/>
  <c r="Q12" i="10"/>
  <c r="I20" i="10"/>
  <c r="H19" i="10"/>
  <c r="I19" i="10" s="1"/>
  <c r="P19" i="10"/>
  <c r="Q19" i="10" s="1"/>
  <c r="Q20" i="10"/>
  <c r="Q28" i="9"/>
  <c r="P27" i="9"/>
  <c r="Q27" i="9" s="1"/>
  <c r="P11" i="9"/>
  <c r="Q11" i="9" s="1"/>
  <c r="Q12" i="9"/>
  <c r="H3" i="9"/>
  <c r="I3" i="9" s="1"/>
  <c r="I4" i="9"/>
  <c r="I20" i="9"/>
  <c r="H19" i="9"/>
  <c r="I19" i="9" s="1"/>
  <c r="P3" i="9"/>
  <c r="Q3" i="9" s="1"/>
  <c r="Q4" i="9"/>
  <c r="P19" i="9"/>
  <c r="Q19" i="9" s="1"/>
  <c r="Q20" i="9"/>
  <c r="P3" i="8"/>
  <c r="Q3" i="8" s="1"/>
  <c r="Q4" i="8"/>
  <c r="H3" i="8"/>
  <c r="I3" i="8" s="1"/>
  <c r="I4" i="8"/>
  <c r="I12" i="8"/>
  <c r="H11" i="8"/>
  <c r="I11" i="8" s="1"/>
  <c r="I28" i="8"/>
  <c r="H27" i="8"/>
  <c r="I27" i="8" s="1"/>
  <c r="O16" i="23" s="1"/>
  <c r="P11" i="8"/>
  <c r="Q11" i="8" s="1"/>
  <c r="Q12" i="8"/>
  <c r="Q28" i="8"/>
  <c r="P27" i="8"/>
  <c r="Q27" i="8" s="1"/>
  <c r="Q28" i="7"/>
  <c r="P27" i="7"/>
  <c r="Q27" i="7" s="1"/>
  <c r="H3" i="7"/>
  <c r="I3" i="7" s="1"/>
  <c r="I4" i="7"/>
  <c r="H11" i="7"/>
  <c r="I11" i="7" s="1"/>
  <c r="I12" i="7"/>
  <c r="P11" i="7"/>
  <c r="Q11" i="7" s="1"/>
  <c r="P7" i="23" s="1"/>
  <c r="Q12" i="7"/>
  <c r="P19" i="7"/>
  <c r="Q19" i="7" s="1"/>
  <c r="Q20" i="7"/>
  <c r="Q4" i="7"/>
  <c r="P3" i="7"/>
  <c r="Q3" i="7" s="1"/>
  <c r="I20" i="7"/>
  <c r="H19" i="7"/>
  <c r="I19" i="7" s="1"/>
  <c r="P16" i="23" s="1"/>
  <c r="P27" i="6"/>
  <c r="Q27" i="6" s="1"/>
  <c r="Q28" i="6"/>
  <c r="P19" i="6"/>
  <c r="Q19" i="6" s="1"/>
  <c r="Q20" i="6"/>
  <c r="H3" i="6"/>
  <c r="I3" i="6" s="1"/>
  <c r="Q8" i="23" s="1"/>
  <c r="I4" i="6"/>
  <c r="P11" i="6"/>
  <c r="Q11" i="6" s="1"/>
  <c r="Q12" i="6"/>
  <c r="H19" i="6"/>
  <c r="I19" i="6" s="1"/>
  <c r="Q16" i="23" s="1"/>
  <c r="I20" i="6"/>
  <c r="P3" i="6"/>
  <c r="Q3" i="6" s="1"/>
  <c r="Q4" i="6"/>
  <c r="P19" i="5"/>
  <c r="Q19" i="5" s="1"/>
  <c r="Q20" i="5"/>
  <c r="Q28" i="5"/>
  <c r="P27" i="5"/>
  <c r="Q27" i="5" s="1"/>
  <c r="P11" i="5"/>
  <c r="Q11" i="5" s="1"/>
  <c r="Q12" i="5"/>
  <c r="I28" i="5"/>
  <c r="H27" i="5"/>
  <c r="I27" i="5" s="1"/>
  <c r="H3" i="5"/>
  <c r="I3" i="5" s="1"/>
  <c r="I4" i="5"/>
  <c r="I12" i="5"/>
  <c r="H11" i="5"/>
  <c r="I11" i="5" s="1"/>
  <c r="P3" i="5"/>
  <c r="Q3" i="5" s="1"/>
  <c r="Q4" i="5"/>
  <c r="I28" i="3"/>
  <c r="H27" i="3"/>
  <c r="I27" i="3" s="1"/>
  <c r="P19" i="3"/>
  <c r="Q19" i="3" s="1"/>
  <c r="Q20" i="3"/>
  <c r="P11" i="3"/>
  <c r="Q11" i="3" s="1"/>
  <c r="Q12" i="3"/>
  <c r="I4" i="3"/>
  <c r="H3" i="3"/>
  <c r="I3" i="3" s="1"/>
  <c r="Q4" i="3"/>
  <c r="P3" i="3"/>
  <c r="Q3" i="3" s="1"/>
  <c r="P27" i="3"/>
  <c r="Q27" i="3" s="1"/>
  <c r="Q28" i="3"/>
  <c r="H11" i="3"/>
  <c r="I11" i="3" s="1"/>
  <c r="I12" i="3"/>
  <c r="H19" i="3"/>
  <c r="I19" i="3" s="1"/>
  <c r="I20" i="3"/>
  <c r="P3" i="1"/>
  <c r="Q3" i="1" s="1"/>
  <c r="Q4" i="1"/>
  <c r="I20" i="1"/>
  <c r="H19" i="1"/>
  <c r="I19" i="1" s="1"/>
  <c r="Q28" i="1"/>
  <c r="P27" i="1"/>
  <c r="Q27" i="1" s="1"/>
  <c r="I12" i="1"/>
  <c r="H11" i="1"/>
  <c r="I11" i="1" s="1"/>
  <c r="P19" i="1"/>
  <c r="Q19" i="1" s="1"/>
  <c r="Q20" i="1"/>
  <c r="P11" i="1"/>
  <c r="Q11" i="1" s="1"/>
  <c r="Q12" i="1"/>
  <c r="U16" i="23"/>
  <c r="H3" i="1"/>
  <c r="I3" i="1" s="1"/>
  <c r="I4" i="1"/>
  <c r="P3" i="4"/>
  <c r="Q3" i="4" s="1"/>
  <c r="Q4" i="4"/>
  <c r="Q12" i="4"/>
  <c r="P11" i="4"/>
  <c r="Q11" i="4" s="1"/>
  <c r="F18" i="4"/>
  <c r="G18" i="4" s="1"/>
  <c r="H18" i="4" s="1"/>
  <c r="G17" i="4"/>
  <c r="F10" i="4"/>
  <c r="G9" i="4"/>
  <c r="I26" i="4"/>
  <c r="H25" i="4"/>
  <c r="I34" i="4"/>
  <c r="H33" i="4"/>
  <c r="U8" i="23" l="1"/>
  <c r="L16" i="23"/>
  <c r="G16" i="23"/>
  <c r="T11" i="20"/>
  <c r="C8" i="23" s="1"/>
  <c r="S7" i="23"/>
  <c r="S15" i="23"/>
  <c r="R15" i="23"/>
  <c r="R16" i="23"/>
  <c r="R8" i="23"/>
  <c r="Q7" i="23"/>
  <c r="O8" i="23"/>
  <c r="O15" i="23"/>
  <c r="O19" i="23" s="1"/>
  <c r="N16" i="23"/>
  <c r="N8" i="23"/>
  <c r="K16" i="23"/>
  <c r="J16" i="23"/>
  <c r="E16" i="23"/>
  <c r="F8" i="23"/>
  <c r="I15" i="23"/>
  <c r="H7" i="23"/>
  <c r="H15" i="23"/>
  <c r="H19" i="23" s="1"/>
  <c r="F15" i="23"/>
  <c r="F19" i="23" s="1"/>
  <c r="E7" i="23"/>
  <c r="S27" i="20"/>
  <c r="C15" i="23" s="1"/>
  <c r="C19" i="23" s="1"/>
  <c r="S11" i="19"/>
  <c r="B7" i="23" s="1"/>
  <c r="I8" i="23"/>
  <c r="T15" i="23"/>
  <c r="E15" i="23"/>
  <c r="S11" i="21"/>
  <c r="D7" i="23" s="1"/>
  <c r="S27" i="21"/>
  <c r="S11" i="20"/>
  <c r="S27" i="19"/>
  <c r="T11" i="19"/>
  <c r="B8" i="23" s="1"/>
  <c r="G7" i="23"/>
  <c r="G8" i="23"/>
  <c r="I7" i="23"/>
  <c r="J7" i="23"/>
  <c r="K7" i="23"/>
  <c r="K8" i="23"/>
  <c r="L8" i="23"/>
  <c r="L15" i="23"/>
  <c r="L19" i="23" s="1"/>
  <c r="L7" i="23"/>
  <c r="M8" i="23"/>
  <c r="M16" i="23"/>
  <c r="M7" i="23"/>
  <c r="N7" i="23"/>
  <c r="Q15" i="23"/>
  <c r="Q19" i="23" s="1"/>
  <c r="R7" i="23"/>
  <c r="T16" i="23"/>
  <c r="T8" i="23"/>
  <c r="T7" i="23"/>
  <c r="U7" i="23"/>
  <c r="H24" i="4"/>
  <c r="I25" i="4"/>
  <c r="H32" i="4"/>
  <c r="I33" i="4"/>
  <c r="G10" i="4"/>
  <c r="H10" i="4" s="1"/>
  <c r="H17" i="4"/>
  <c r="I18" i="4"/>
  <c r="R19" i="23" l="1"/>
  <c r="P8" i="23"/>
  <c r="P18" i="23" s="1"/>
  <c r="O7" i="23"/>
  <c r="O18" i="23" s="1"/>
  <c r="F7" i="23"/>
  <c r="F18" i="23" s="1"/>
  <c r="E19" i="23"/>
  <c r="U27" i="20"/>
  <c r="C7" i="23"/>
  <c r="C18" i="23" s="1"/>
  <c r="U15" i="23"/>
  <c r="U19" i="23" s="1"/>
  <c r="U18" i="23"/>
  <c r="T18" i="23"/>
  <c r="T19" i="23"/>
  <c r="R18" i="23"/>
  <c r="Q18" i="23"/>
  <c r="P15" i="23"/>
  <c r="P19" i="23" s="1"/>
  <c r="N15" i="23"/>
  <c r="N19" i="23" s="1"/>
  <c r="N18" i="23"/>
  <c r="M15" i="23"/>
  <c r="M19" i="23" s="1"/>
  <c r="M18" i="23"/>
  <c r="L18" i="23"/>
  <c r="K15" i="23"/>
  <c r="K19" i="23" s="1"/>
  <c r="K18" i="23"/>
  <c r="J18" i="23"/>
  <c r="J15" i="23"/>
  <c r="J19" i="23" s="1"/>
  <c r="G18" i="23"/>
  <c r="I18" i="23"/>
  <c r="H18" i="23"/>
  <c r="G15" i="23"/>
  <c r="G19" i="23" s="1"/>
  <c r="E18" i="23"/>
  <c r="U11" i="21"/>
  <c r="D18" i="23"/>
  <c r="U27" i="21"/>
  <c r="D15" i="23"/>
  <c r="D19" i="23" s="1"/>
  <c r="U11" i="20"/>
  <c r="U11" i="19"/>
  <c r="B18" i="23"/>
  <c r="U27" i="19"/>
  <c r="B15" i="23"/>
  <c r="B19" i="23" s="1"/>
  <c r="I16" i="23"/>
  <c r="I19" i="23" s="1"/>
  <c r="H16" i="4"/>
  <c r="I17" i="4"/>
  <c r="I10" i="4"/>
  <c r="H9" i="4"/>
  <c r="H31" i="4"/>
  <c r="I32" i="4"/>
  <c r="H23" i="4"/>
  <c r="I24" i="4"/>
  <c r="H30" i="4" l="1"/>
  <c r="I31" i="4"/>
  <c r="I9" i="4"/>
  <c r="H8" i="4"/>
  <c r="I23" i="4"/>
  <c r="H22" i="4"/>
  <c r="I16" i="4"/>
  <c r="H15" i="4"/>
  <c r="I22" i="4" l="1"/>
  <c r="H21" i="4"/>
  <c r="I8" i="4"/>
  <c r="H7" i="4"/>
  <c r="H14" i="4"/>
  <c r="I15" i="4"/>
  <c r="H29" i="4"/>
  <c r="I30" i="4"/>
  <c r="H13" i="4" l="1"/>
  <c r="I14" i="4"/>
  <c r="I29" i="4"/>
  <c r="H28" i="4"/>
  <c r="I7" i="4"/>
  <c r="H6" i="4"/>
  <c r="H20" i="4"/>
  <c r="I21" i="4"/>
  <c r="H19" i="4" l="1"/>
  <c r="I19" i="4" s="1"/>
  <c r="I20" i="4"/>
  <c r="I6" i="4"/>
  <c r="H5" i="4"/>
  <c r="I28" i="4"/>
  <c r="H27" i="4"/>
  <c r="I27" i="4" s="1"/>
  <c r="H12" i="4"/>
  <c r="I13" i="4"/>
  <c r="I12" i="4" l="1"/>
  <c r="H11" i="4"/>
  <c r="I11" i="4" s="1"/>
  <c r="I5" i="4"/>
  <c r="H4" i="4"/>
  <c r="S16" i="23" l="1"/>
  <c r="S19" i="23" s="1"/>
  <c r="H3" i="4"/>
  <c r="I3" i="4" s="1"/>
  <c r="I4" i="4"/>
  <c r="S8" i="23" l="1"/>
  <c r="S18" i="23" s="1"/>
</calcChain>
</file>

<file path=xl/sharedStrings.xml><?xml version="1.0" encoding="utf-8"?>
<sst xmlns="http://schemas.openxmlformats.org/spreadsheetml/2006/main" count="1136" uniqueCount="41">
  <si>
    <t>x-x+n</t>
  </si>
  <si>
    <t>50-54</t>
  </si>
  <si>
    <t>nMx</t>
  </si>
  <si>
    <t>nqx</t>
  </si>
  <si>
    <t>55-59</t>
  </si>
  <si>
    <t>60-64</t>
  </si>
  <si>
    <t>65-69</t>
  </si>
  <si>
    <t>70-74</t>
  </si>
  <si>
    <t>75-79</t>
  </si>
  <si>
    <t>80-84</t>
  </si>
  <si>
    <t>85+</t>
  </si>
  <si>
    <t>lx</t>
  </si>
  <si>
    <t>ndx</t>
  </si>
  <si>
    <t>nLx</t>
  </si>
  <si>
    <t>Tx</t>
  </si>
  <si>
    <t>ex</t>
  </si>
  <si>
    <t>White females</t>
  </si>
  <si>
    <t>White males</t>
  </si>
  <si>
    <t>Observed Death Rates</t>
  </si>
  <si>
    <t>Observed Difference in e50, Females</t>
  </si>
  <si>
    <t>Observed Difference in e50, Males</t>
  </si>
  <si>
    <t>Abbreviation:  SAM - smoking-attributable mortality</t>
  </si>
  <si>
    <t>Death Rates without Smoking-attributable Mortality</t>
  </si>
  <si>
    <t>Observed Race Diff. in e50</t>
  </si>
  <si>
    <t>Race Diff. in e50 w/o SAM</t>
  </si>
  <si>
    <t>% Change in Diff. in e50 w/o SAM</t>
  </si>
  <si>
    <t>% Change in Difference in e50 without SAM, Females</t>
  </si>
  <si>
    <t>% Change in Difference in e50 without SAM, Males</t>
  </si>
  <si>
    <t>Observed e50, white females</t>
  </si>
  <si>
    <t>Observed e50, white males</t>
  </si>
  <si>
    <t>Adjusted Difference in e50, Females</t>
  </si>
  <si>
    <r>
      <t>Adjusted e50,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white females</t>
    </r>
  </si>
  <si>
    <r>
      <t>Adjusted e50,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white males</t>
    </r>
  </si>
  <si>
    <t>Adjusted Difference in e50, Males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</si>
  <si>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Adjusted e50 represents life expectancy at age 50 calculated without smoking-attributable mortality estimated using the PGW indirect method as described in the text.</t>
    </r>
  </si>
  <si>
    <t>Observed e50, African-American females</t>
  </si>
  <si>
    <r>
      <t>Adjusted e50,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African-American females</t>
    </r>
  </si>
  <si>
    <t>Observed e50, African-American males</t>
  </si>
  <si>
    <r>
      <t>Adjusted e50,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African-American males</t>
    </r>
  </si>
  <si>
    <t>African-American females</t>
  </si>
  <si>
    <t>African-American 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</si>
</sst>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FEA0-ADB4-4854-A8D9-14464AACAA1D}">
  <dimension ref="A1:U24"/>
  <sheetViews>
    <sheetView tabSelected="1" workbookViewId="0"/>
  </sheetViews>
  <sheetFormatPr defaultRowHeight="14.5" x14ac:dyDescent="0.35"/>
  <cols>
    <col min="1" max="1" width="36.36328125" customWidth="1"/>
    <col min="2" max="21" width="8.7265625" style="4"/>
  </cols>
  <sheetData>
    <row r="1" spans="1:21" x14ac:dyDescent="0.35">
      <c r="B1" s="4">
        <v>2000</v>
      </c>
      <c r="C1" s="4">
        <v>2001</v>
      </c>
      <c r="D1" s="4">
        <v>2002</v>
      </c>
      <c r="E1" s="4">
        <v>2003</v>
      </c>
      <c r="F1" s="4">
        <v>2004</v>
      </c>
      <c r="G1" s="4">
        <v>2005</v>
      </c>
      <c r="H1" s="4">
        <v>2006</v>
      </c>
      <c r="I1" s="4">
        <v>2007</v>
      </c>
      <c r="J1" s="4">
        <v>2008</v>
      </c>
      <c r="K1" s="4">
        <v>2009</v>
      </c>
      <c r="L1" s="4">
        <v>2010</v>
      </c>
      <c r="M1" s="4">
        <v>2011</v>
      </c>
      <c r="N1" s="4">
        <v>2012</v>
      </c>
      <c r="O1" s="4">
        <v>2013</v>
      </c>
      <c r="P1" s="4">
        <v>2014</v>
      </c>
      <c r="Q1" s="4">
        <v>2015</v>
      </c>
      <c r="R1" s="4">
        <v>2016</v>
      </c>
      <c r="S1" s="4">
        <v>2017</v>
      </c>
      <c r="T1" s="4">
        <v>2018</v>
      </c>
      <c r="U1" s="4">
        <v>2019</v>
      </c>
    </row>
    <row r="2" spans="1:21" x14ac:dyDescent="0.35">
      <c r="A2" t="s">
        <v>35</v>
      </c>
      <c r="B2" s="5">
        <f>'2000'!$Q$3</f>
        <v>29.245859053000455</v>
      </c>
      <c r="C2" s="5">
        <f>'2001'!$Q$3</f>
        <v>29.345888910830283</v>
      </c>
      <c r="D2" s="5">
        <f>'2002'!$Q$3</f>
        <v>29.467134502734506</v>
      </c>
      <c r="E2" s="5">
        <f>'2003'!$Q$3</f>
        <v>29.639473596667383</v>
      </c>
      <c r="F2" s="5">
        <f>'2004'!$Q$3</f>
        <v>30.043606029706599</v>
      </c>
      <c r="G2" s="5">
        <f>'2005'!$Q$3</f>
        <v>30.131794207810682</v>
      </c>
      <c r="H2" s="5">
        <f>'2006'!$Q$3</f>
        <v>30.62858057107707</v>
      </c>
      <c r="I2" s="5">
        <f>'2007'!$Q$3</f>
        <v>30.872979420862723</v>
      </c>
      <c r="J2" s="5">
        <f>'2008'!$Q$3</f>
        <v>31.09561498373354</v>
      </c>
      <c r="K2" s="5">
        <f>'2009'!$Q$3</f>
        <v>31.531282056494614</v>
      </c>
      <c r="L2" s="5">
        <f>'2010'!$Q$3</f>
        <v>31.618071951006055</v>
      </c>
      <c r="M2" s="5">
        <f>'2011'!$Q$3</f>
        <v>31.861489478127655</v>
      </c>
      <c r="N2" s="5">
        <f>'2012'!$Q$3</f>
        <v>32.077922361086443</v>
      </c>
      <c r="O2" s="5">
        <f>'2013'!$Q$3</f>
        <v>32.125754132074739</v>
      </c>
      <c r="P2" s="5">
        <f>'2014'!$Q$3</f>
        <v>32.25619285595868</v>
      </c>
      <c r="Q2" s="5">
        <f>'2015'!$Q$3</f>
        <v>32.304490516123039</v>
      </c>
      <c r="R2" s="5">
        <f>'2016'!$Q$3</f>
        <v>32.331635676137097</v>
      </c>
      <c r="S2" s="5">
        <f>'2017'!$Q$3</f>
        <v>32.44918204751815</v>
      </c>
      <c r="T2" s="5">
        <f>'2018'!$Q$3</f>
        <v>32.531450032434456</v>
      </c>
      <c r="U2" s="5">
        <f>'2019'!$Q$3</f>
        <v>32.764457885749067</v>
      </c>
    </row>
    <row r="3" spans="1:21" x14ac:dyDescent="0.35">
      <c r="A3" t="s">
        <v>28</v>
      </c>
      <c r="B3" s="5">
        <f>'2000'!$Q$11</f>
        <v>32.118183079477035</v>
      </c>
      <c r="C3" s="5">
        <f>'2001'!$Q$11</f>
        <v>32.244237162896525</v>
      </c>
      <c r="D3" s="5">
        <f>'2002'!$Q$11</f>
        <v>32.303419882446768</v>
      </c>
      <c r="E3" s="5">
        <f>'2003'!$Q$11</f>
        <v>32.430155168387486</v>
      </c>
      <c r="F3" s="5">
        <f>'2004'!$Q$11</f>
        <v>32.81297049567916</v>
      </c>
      <c r="G3" s="5">
        <f>'2005'!$Q$11</f>
        <v>32.78467346187815</v>
      </c>
      <c r="H3" s="5">
        <f>'2006'!$Q$11</f>
        <v>33.082387890867658</v>
      </c>
      <c r="I3" s="5">
        <f>'2007'!$Q$11</f>
        <v>33.320770635968145</v>
      </c>
      <c r="J3" s="5">
        <f>'2008'!$Q$11</f>
        <v>33.240236463046337</v>
      </c>
      <c r="K3" s="5">
        <f>'2009'!$Q$11</f>
        <v>33.640934687589613</v>
      </c>
      <c r="L3" s="5">
        <f>'2010'!$Q$11</f>
        <v>33.617847866149141</v>
      </c>
      <c r="M3" s="5">
        <f>'2011'!$Q$11</f>
        <v>33.642643887949589</v>
      </c>
      <c r="N3" s="5">
        <f>'2012'!$Q$11</f>
        <v>33.74242809134585</v>
      </c>
      <c r="O3" s="5">
        <f>'2013'!$Q$11</f>
        <v>33.733109806820131</v>
      </c>
      <c r="P3" s="5">
        <f>'2014'!$Q$11</f>
        <v>33.835607148334141</v>
      </c>
      <c r="Q3" s="5">
        <f>'2015'!$Q$11</f>
        <v>33.668042229074494</v>
      </c>
      <c r="R3" s="5">
        <f>'2016'!$Q$11</f>
        <v>33.818895170406549</v>
      </c>
      <c r="S3" s="5">
        <f>'2017'!$Q$11</f>
        <v>33.750557849634113</v>
      </c>
      <c r="T3" s="5">
        <f>'2018'!$Q$11</f>
        <v>33.888597025343358</v>
      </c>
      <c r="U3" s="5">
        <f>'2019'!$Q$11</f>
        <v>34.040180222996121</v>
      </c>
    </row>
    <row r="4" spans="1:21" ht="16.5" x14ac:dyDescent="0.35">
      <c r="A4" t="s">
        <v>36</v>
      </c>
      <c r="B4" s="5">
        <f>'2000'!$I$3</f>
        <v>30.674474532053516</v>
      </c>
      <c r="C4" s="5">
        <f>'2001'!$I$3</f>
        <v>30.728389066160638</v>
      </c>
      <c r="D4" s="5">
        <f>'2002'!$I$3</f>
        <v>30.905884296689187</v>
      </c>
      <c r="E4" s="5">
        <f>'2003'!$I$3</f>
        <v>31.075600878164444</v>
      </c>
      <c r="F4" s="5">
        <f>'2004'!$I$3</f>
        <v>31.496887211539502</v>
      </c>
      <c r="G4" s="5">
        <f>'2005'!$I$3</f>
        <v>31.596632805881967</v>
      </c>
      <c r="H4" s="5">
        <f>'2006'!$I$3</f>
        <v>32.057371013995784</v>
      </c>
      <c r="I4" s="5">
        <f>'2007'!$I$3</f>
        <v>32.280428264245231</v>
      </c>
      <c r="J4" s="5">
        <f>'2008'!$I$3</f>
        <v>32.479734014014255</v>
      </c>
      <c r="K4" s="5">
        <f>'2009'!$I$3</f>
        <v>32.884780193883408</v>
      </c>
      <c r="L4" s="5">
        <f>'2010'!$I$3</f>
        <v>33.07072007822417</v>
      </c>
      <c r="M4" s="5">
        <f>'2011'!$I$3</f>
        <v>33.256707410470227</v>
      </c>
      <c r="N4" s="5">
        <f>'2012'!$I$3</f>
        <v>33.436639521747409</v>
      </c>
      <c r="O4" s="5">
        <f>'2013'!$I$3</f>
        <v>33.486949464559423</v>
      </c>
      <c r="P4" s="5">
        <f>'2014'!$I$3</f>
        <v>33.576798592278756</v>
      </c>
      <c r="Q4" s="5">
        <f>'2015'!$I$3</f>
        <v>33.530676133751605</v>
      </c>
      <c r="R4" s="5">
        <f>'2016'!$I$3</f>
        <v>33.547061098660215</v>
      </c>
      <c r="S4" s="5">
        <f>'2017'!$I$3</f>
        <v>33.548300880560156</v>
      </c>
      <c r="T4" s="5">
        <f>'2018'!$I$3</f>
        <v>33.594613744934222</v>
      </c>
      <c r="U4" s="5">
        <f>'2019'!$I$3</f>
        <v>33.767513993046741</v>
      </c>
    </row>
    <row r="5" spans="1:21" ht="16.5" x14ac:dyDescent="0.35">
      <c r="A5" t="s">
        <v>31</v>
      </c>
      <c r="B5" s="5">
        <f>'2000'!$I$11</f>
        <v>33.631360129250588</v>
      </c>
      <c r="C5" s="5">
        <f>'2001'!$I$11</f>
        <v>33.753264712140556</v>
      </c>
      <c r="D5" s="5">
        <f>'2002'!$I$11</f>
        <v>33.834801812339506</v>
      </c>
      <c r="E5" s="5">
        <f>'2003'!$I$11</f>
        <v>33.962473121682763</v>
      </c>
      <c r="F5" s="5">
        <f>'2004'!$I$11</f>
        <v>34.365470303117583</v>
      </c>
      <c r="G5" s="5">
        <f>'2005'!$I$11</f>
        <v>34.318892463360399</v>
      </c>
      <c r="H5" s="5">
        <f>'2006'!$I$11</f>
        <v>34.638155054610252</v>
      </c>
      <c r="I5" s="5">
        <f>'2007'!$I$11</f>
        <v>34.892591994321073</v>
      </c>
      <c r="J5" s="5">
        <f>'2008'!$I$11</f>
        <v>34.768582567486305</v>
      </c>
      <c r="K5" s="5">
        <f>'2009'!$I$11</f>
        <v>35.201671646967995</v>
      </c>
      <c r="L5" s="5">
        <f>'2010'!$I$11</f>
        <v>35.139798115871436</v>
      </c>
      <c r="M5" s="5">
        <f>'2011'!$I$11</f>
        <v>35.120166943676004</v>
      </c>
      <c r="N5" s="5">
        <f>'2012'!$I$11</f>
        <v>35.20295286785867</v>
      </c>
      <c r="O5" s="5">
        <f>'2013'!$I$11</f>
        <v>35.148495745956644</v>
      </c>
      <c r="P5" s="5">
        <f>'2014'!$I$11</f>
        <v>35.238227076046471</v>
      </c>
      <c r="Q5" s="5">
        <f>'2015'!$I$11</f>
        <v>35.026075905579269</v>
      </c>
      <c r="R5" s="5">
        <f>'2016'!$I$11</f>
        <v>35.110671177203734</v>
      </c>
      <c r="S5" s="5">
        <f>'2017'!$I$11</f>
        <v>34.968901282189343</v>
      </c>
      <c r="T5" s="5">
        <f>'2018'!$I$11</f>
        <v>35.043599443436911</v>
      </c>
      <c r="U5" s="5">
        <f>'2019'!$I$11</f>
        <v>35.156828754372206</v>
      </c>
    </row>
    <row r="6" spans="1:21" x14ac:dyDescent="0.3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35">
      <c r="A7" t="s">
        <v>19</v>
      </c>
      <c r="B7" s="5">
        <f>'2000'!$S$11</f>
        <v>2.8723240264765799</v>
      </c>
      <c r="C7" s="5">
        <f>'2001'!$S$11</f>
        <v>2.898348252066242</v>
      </c>
      <c r="D7" s="5">
        <f>'2002'!$S$11</f>
        <v>2.8362853797122618</v>
      </c>
      <c r="E7" s="5">
        <f>'2003'!$S$11</f>
        <v>2.7906815717201034</v>
      </c>
      <c r="F7" s="5">
        <f>'2004'!$S$11</f>
        <v>2.7693644659725614</v>
      </c>
      <c r="G7" s="5">
        <f>'2005'!$S$11</f>
        <v>2.6528792540674679</v>
      </c>
      <c r="H7" s="5">
        <f>'2006'!$S$11</f>
        <v>2.4538073197905881</v>
      </c>
      <c r="I7" s="5">
        <f>'2007'!$S$11</f>
        <v>2.447791215105422</v>
      </c>
      <c r="J7" s="5">
        <f>'2008'!$S$11</f>
        <v>2.1446214793127965</v>
      </c>
      <c r="K7" s="5">
        <f>'2009'!$S$11</f>
        <v>2.109652631094999</v>
      </c>
      <c r="L7" s="5">
        <f>'2010'!$S$11</f>
        <v>1.9997759151430863</v>
      </c>
      <c r="M7" s="5">
        <f>'2011'!$S$11</f>
        <v>1.7811544098219336</v>
      </c>
      <c r="N7" s="5">
        <f>'2012'!$S$11</f>
        <v>1.6645057302594068</v>
      </c>
      <c r="O7" s="5">
        <f>'2013'!$S$11</f>
        <v>1.6073556747453921</v>
      </c>
      <c r="P7" s="5">
        <f>'2014'!$S$11</f>
        <v>1.5794142923754606</v>
      </c>
      <c r="Q7" s="5">
        <f>'2015'!$S$11</f>
        <v>1.3635517129514554</v>
      </c>
      <c r="R7" s="5">
        <f>'2016'!$S$11</f>
        <v>1.4872594942694519</v>
      </c>
      <c r="S7" s="5">
        <f>'2017'!$S$11</f>
        <v>1.3013758021159632</v>
      </c>
      <c r="T7" s="5">
        <f>'2018'!$S$11</f>
        <v>1.357146992908902</v>
      </c>
      <c r="U7" s="5">
        <f>'2019'!$S$11</f>
        <v>1.2757223372470534</v>
      </c>
    </row>
    <row r="8" spans="1:21" ht="16.5" x14ac:dyDescent="0.35">
      <c r="A8" t="s">
        <v>30</v>
      </c>
      <c r="B8" s="5">
        <f>'2000'!$T$11</f>
        <v>2.956885597197072</v>
      </c>
      <c r="C8" s="5">
        <f>'2001'!$T$11</f>
        <v>3.0248756459799182</v>
      </c>
      <c r="D8" s="5">
        <f>'2002'!$T$11</f>
        <v>2.9289175156503191</v>
      </c>
      <c r="E8" s="5">
        <f>'2003'!$T$11</f>
        <v>2.8868722435183187</v>
      </c>
      <c r="F8" s="5">
        <f>'2004'!$T$11</f>
        <v>2.8685830915780812</v>
      </c>
      <c r="G8" s="5">
        <f>'2005'!$T$11</f>
        <v>2.7222596574784319</v>
      </c>
      <c r="H8" s="5">
        <f>'2006'!$T$11</f>
        <v>2.5807840406144678</v>
      </c>
      <c r="I8" s="5">
        <f>'2007'!$T$11</f>
        <v>2.6121637300758422</v>
      </c>
      <c r="J8" s="5">
        <f>'2008'!$T$11</f>
        <v>2.2888485534720502</v>
      </c>
      <c r="K8" s="5">
        <f>'2009'!$T$11</f>
        <v>2.3168914530845868</v>
      </c>
      <c r="L8" s="5">
        <f>'2010'!$T$11</f>
        <v>2.0690780376472659</v>
      </c>
      <c r="M8" s="5">
        <f>'2011'!$T$11</f>
        <v>1.8634595332057771</v>
      </c>
      <c r="N8" s="5">
        <f>'2012'!$T$11</f>
        <v>1.7663133461112608</v>
      </c>
      <c r="O8" s="5">
        <f>'2013'!$T$11</f>
        <v>1.6615462813972215</v>
      </c>
      <c r="P8" s="5">
        <f>'2014'!$T$11</f>
        <v>1.6614284837677147</v>
      </c>
      <c r="Q8" s="5">
        <f>'2015'!$T$11</f>
        <v>1.4953997718276639</v>
      </c>
      <c r="R8" s="5">
        <f>'2016'!$T$11</f>
        <v>1.563610078543519</v>
      </c>
      <c r="S8" s="5">
        <f>'2017'!$T$11</f>
        <v>1.4206004016291871</v>
      </c>
      <c r="T8" s="5">
        <f>'2018'!$T$11</f>
        <v>1.448985698502689</v>
      </c>
      <c r="U8" s="5">
        <f>'2019'!$T$11</f>
        <v>1.3893147613254655</v>
      </c>
    </row>
    <row r="9" spans="1:21" ht="16.5" x14ac:dyDescent="0.3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x14ac:dyDescent="0.35">
      <c r="A10" t="s">
        <v>37</v>
      </c>
      <c r="B10" s="5">
        <f>'2000'!$Q$19</f>
        <v>24.315415960300101</v>
      </c>
      <c r="C10" s="5">
        <f>'2001'!$Q$19</f>
        <v>24.567835438335035</v>
      </c>
      <c r="D10" s="5">
        <f>'2002'!$Q$19</f>
        <v>24.704527806539382</v>
      </c>
      <c r="E10" s="5">
        <f>'2003'!$Q$19</f>
        <v>24.875853034815076</v>
      </c>
      <c r="F10" s="5">
        <f>'2004'!$Q$19</f>
        <v>25.27710659738359</v>
      </c>
      <c r="G10" s="5">
        <f>'2005'!$Q$19</f>
        <v>25.421301589133229</v>
      </c>
      <c r="H10" s="5">
        <f>'2006'!$Q$19</f>
        <v>25.793815199744557</v>
      </c>
      <c r="I10" s="5">
        <f>'2007'!$Q$19</f>
        <v>26.105016778472567</v>
      </c>
      <c r="J10" s="5">
        <f>'2008'!$Q$19</f>
        <v>26.414521716964497</v>
      </c>
      <c r="K10" s="5">
        <f>'2009'!$Q$19</f>
        <v>26.807205289377979</v>
      </c>
      <c r="L10" s="5">
        <f>'2010'!$Q$19</f>
        <v>26.993346340287257</v>
      </c>
      <c r="M10" s="5">
        <f>'2011'!$Q$19</f>
        <v>27.373842739118398</v>
      </c>
      <c r="N10" s="5">
        <f>'2012'!$Q$19</f>
        <v>27.476786805411496</v>
      </c>
      <c r="O10" s="5">
        <f>'2013'!$Q$19</f>
        <v>27.556808273047263</v>
      </c>
      <c r="P10" s="5">
        <f>'2014'!$Q$19</f>
        <v>27.750673786758714</v>
      </c>
      <c r="Q10" s="5">
        <f>'2015'!$Q$19</f>
        <v>27.75421794135617</v>
      </c>
      <c r="R10" s="5">
        <f>'2016'!$Q$19</f>
        <v>27.742363544208562</v>
      </c>
      <c r="S10" s="5">
        <f>'2017'!$Q$19</f>
        <v>27.78305565881444</v>
      </c>
      <c r="T10" s="5">
        <f>'2018'!$Q$19</f>
        <v>27.760941114425204</v>
      </c>
      <c r="U10" s="5">
        <f>'2019'!$Q$19</f>
        <v>27.95446180757618</v>
      </c>
    </row>
    <row r="11" spans="1:21" ht="16.5" x14ac:dyDescent="0.35">
      <c r="A11" t="s">
        <v>29</v>
      </c>
      <c r="B11" s="5">
        <f>'2000'!$Q$27</f>
        <v>28.248266972261899</v>
      </c>
      <c r="C11" s="5">
        <f>'2001'!$Q$27</f>
        <v>28.473614314030325</v>
      </c>
      <c r="D11" s="5">
        <f>'2002'!$Q$27</f>
        <v>28.548660344601739</v>
      </c>
      <c r="E11" s="5">
        <f>'2003'!$Q$27</f>
        <v>28.768768338125138</v>
      </c>
      <c r="F11" s="5">
        <f>'2004'!$Q$27</f>
        <v>29.153640735523691</v>
      </c>
      <c r="G11" s="5">
        <f>'2005'!$Q$27</f>
        <v>29.180271202988102</v>
      </c>
      <c r="H11" s="5">
        <f>'2006'!$Q$27</f>
        <v>29.487889645972857</v>
      </c>
      <c r="I11" s="5">
        <f>'2007'!$Q$27</f>
        <v>29.711132845669752</v>
      </c>
      <c r="J11" s="5">
        <f>'2008'!$Q$27</f>
        <v>29.692266835053214</v>
      </c>
      <c r="K11" s="5">
        <f>'2009'!$Q$27</f>
        <v>29.990812059649784</v>
      </c>
      <c r="L11" s="5">
        <f>'2010'!$Q$27</f>
        <v>29.999737473576342</v>
      </c>
      <c r="M11" s="5">
        <f>'2011'!$Q$27</f>
        <v>30.11246064091252</v>
      </c>
      <c r="N11" s="5">
        <f>'2012'!$Q$27</f>
        <v>30.202758411798506</v>
      </c>
      <c r="O11" s="5">
        <f>'2013'!$Q$27</f>
        <v>30.197282902186405</v>
      </c>
      <c r="P11" s="5">
        <f>'2014'!$Q$27</f>
        <v>30.25552169399046</v>
      </c>
      <c r="Q11" s="5">
        <f>'2015'!$Q$27</f>
        <v>30.176291451017757</v>
      </c>
      <c r="R11" s="5">
        <f>'2016'!$Q$27</f>
        <v>30.270877076073472</v>
      </c>
      <c r="S11" s="5">
        <f>'2017'!$Q$27</f>
        <v>30.258743577617352</v>
      </c>
      <c r="T11" s="5">
        <f>'2018'!$Q$27</f>
        <v>30.347895867220213</v>
      </c>
      <c r="U11" s="5">
        <f>'2019'!$Q$27</f>
        <v>30.474307320087956</v>
      </c>
    </row>
    <row r="12" spans="1:21" ht="16.5" x14ac:dyDescent="0.35">
      <c r="A12" t="s">
        <v>38</v>
      </c>
      <c r="B12" s="5">
        <f>'2000'!$I$19</f>
        <v>27.521772642662022</v>
      </c>
      <c r="C12" s="5">
        <f>'2001'!$I$19</f>
        <v>27.648241545412862</v>
      </c>
      <c r="D12" s="5">
        <f>'2002'!$I$19</f>
        <v>27.688334208382575</v>
      </c>
      <c r="E12" s="5">
        <f>'2003'!$I$19</f>
        <v>27.742417416967005</v>
      </c>
      <c r="F12" s="5">
        <f>'2004'!$I$19</f>
        <v>28.089259351821457</v>
      </c>
      <c r="G12" s="5">
        <f>'2005'!$I$19</f>
        <v>28.130434064257294</v>
      </c>
      <c r="H12" s="5">
        <f>'2006'!$I$19</f>
        <v>28.426340464311256</v>
      </c>
      <c r="I12" s="5">
        <f>'2007'!$I$19</f>
        <v>28.685184638901244</v>
      </c>
      <c r="J12" s="5">
        <f>'2008'!$I$19</f>
        <v>28.853737680191472</v>
      </c>
      <c r="K12" s="5">
        <f>'2009'!$I$19</f>
        <v>29.239851105625686</v>
      </c>
      <c r="L12" s="5">
        <f>'2010'!$I$19</f>
        <v>29.365305965976493</v>
      </c>
      <c r="M12" s="5">
        <f>'2011'!$I$19</f>
        <v>29.621014459774685</v>
      </c>
      <c r="N12" s="5">
        <f>'2012'!$I$19</f>
        <v>29.68386932070559</v>
      </c>
      <c r="O12" s="5">
        <f>'2013'!$I$19</f>
        <v>29.67155539697152</v>
      </c>
      <c r="P12" s="5">
        <f>'2014'!$I$19</f>
        <v>29.752445534678145</v>
      </c>
      <c r="Q12" s="5">
        <f>'2015'!$I$19</f>
        <v>29.63769311475572</v>
      </c>
      <c r="R12" s="5">
        <f>'2016'!$I$19</f>
        <v>29.479316702561555</v>
      </c>
      <c r="S12" s="5">
        <f>'2017'!$I$19</f>
        <v>29.369034561990262</v>
      </c>
      <c r="T12" s="5">
        <f>'2018'!$I$19</f>
        <v>29.217808969611863</v>
      </c>
      <c r="U12" s="5">
        <f>'2019'!$I$19</f>
        <v>29.354084829745055</v>
      </c>
    </row>
    <row r="13" spans="1:21" ht="16.5" x14ac:dyDescent="0.35">
      <c r="A13" t="s">
        <v>32</v>
      </c>
      <c r="B13" s="5">
        <f>'2000'!$I$27</f>
        <v>30.365985463735075</v>
      </c>
      <c r="C13" s="5">
        <f>'2001'!$I$27</f>
        <v>30.558420601799561</v>
      </c>
      <c r="D13" s="5">
        <f>'2002'!$I$27</f>
        <v>30.569662576276162</v>
      </c>
      <c r="E13" s="5">
        <f>'2003'!$I$27</f>
        <v>30.748336183064279</v>
      </c>
      <c r="F13" s="5">
        <f>'2004'!$I$27</f>
        <v>31.111424305425668</v>
      </c>
      <c r="G13" s="5">
        <f>'2005'!$I$27</f>
        <v>31.105746724860374</v>
      </c>
      <c r="H13" s="5">
        <f>'2006'!$I$27</f>
        <v>31.378136014126685</v>
      </c>
      <c r="I13" s="5">
        <f>'2007'!$I$27</f>
        <v>31.539382538405206</v>
      </c>
      <c r="J13" s="5">
        <f>'2008'!$I$27</f>
        <v>31.47282664381439</v>
      </c>
      <c r="K13" s="5">
        <f>'2009'!$I$27</f>
        <v>31.727824102073509</v>
      </c>
      <c r="L13" s="5">
        <f>'2010'!$I$27</f>
        <v>31.687336449835886</v>
      </c>
      <c r="M13" s="5">
        <f>'2011'!$I$27</f>
        <v>31.733872276864226</v>
      </c>
      <c r="N13" s="5">
        <f>'2012'!$I$27</f>
        <v>31.774760385232909</v>
      </c>
      <c r="O13" s="5">
        <f>'2013'!$I$27</f>
        <v>31.694524171242783</v>
      </c>
      <c r="P13" s="5">
        <f>'2014'!$I$27</f>
        <v>31.696523721541787</v>
      </c>
      <c r="Q13" s="5">
        <f>'2015'!$I$27</f>
        <v>31.540142245208813</v>
      </c>
      <c r="R13" s="5">
        <f>'2016'!$I$27</f>
        <v>31.543806707005906</v>
      </c>
      <c r="S13" s="5">
        <f>'2017'!$I$27</f>
        <v>31.432345700203367</v>
      </c>
      <c r="T13" s="5">
        <f>'2018'!$I$27</f>
        <v>31.44371285920769</v>
      </c>
      <c r="U13" s="5">
        <f>'2019'!$I$27</f>
        <v>31.500730468093817</v>
      </c>
    </row>
    <row r="14" spans="1:21" x14ac:dyDescent="0.3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35">
      <c r="A15" t="s">
        <v>20</v>
      </c>
      <c r="B15" s="5">
        <f>'2000'!$S$27</f>
        <v>3.9328510119617981</v>
      </c>
      <c r="C15" s="5">
        <f>'2001'!$S$27</f>
        <v>3.9057788756952903</v>
      </c>
      <c r="D15" s="5">
        <f>'2002'!$S$27</f>
        <v>3.8441325380623574</v>
      </c>
      <c r="E15" s="5">
        <f>'2003'!$S$27</f>
        <v>3.8929153033100619</v>
      </c>
      <c r="F15" s="5">
        <f>'2004'!$S$27</f>
        <v>3.8765341381401015</v>
      </c>
      <c r="G15" s="5">
        <f>'2005'!$S$27</f>
        <v>3.7589696138548732</v>
      </c>
      <c r="H15" s="5">
        <f>'2006'!$S$27</f>
        <v>3.6940744462282993</v>
      </c>
      <c r="I15" s="5">
        <f>'2007'!$S$27</f>
        <v>3.6061160671971848</v>
      </c>
      <c r="J15" s="5">
        <f>'2008'!$S$27</f>
        <v>3.2777451180887169</v>
      </c>
      <c r="K15" s="5">
        <f>'2009'!$S$27</f>
        <v>3.1836067702718047</v>
      </c>
      <c r="L15" s="5">
        <f>'2010'!$S$27</f>
        <v>3.0063911332890854</v>
      </c>
      <c r="M15" s="5">
        <f>'2011'!$S$27</f>
        <v>2.7386179017941217</v>
      </c>
      <c r="N15" s="5">
        <f>'2012'!$S$27</f>
        <v>2.7259716063870094</v>
      </c>
      <c r="O15" s="5">
        <f>'2013'!$S$27</f>
        <v>2.6404746291391419</v>
      </c>
      <c r="P15" s="5">
        <f>'2014'!$S$27</f>
        <v>2.5048479072317456</v>
      </c>
      <c r="Q15" s="5">
        <f>'2015'!$S$27</f>
        <v>2.4220735096615869</v>
      </c>
      <c r="R15" s="5">
        <f>'2016'!$S$27</f>
        <v>2.5285135318649097</v>
      </c>
      <c r="S15" s="5">
        <f>'2017'!$S$27</f>
        <v>2.4756879188029117</v>
      </c>
      <c r="T15" s="5">
        <f>'2018'!$S$27</f>
        <v>2.586954752795009</v>
      </c>
      <c r="U15" s="5">
        <f>'2019'!$S$27</f>
        <v>2.5198455125117754</v>
      </c>
    </row>
    <row r="16" spans="1:21" x14ac:dyDescent="0.35">
      <c r="A16" t="s">
        <v>33</v>
      </c>
      <c r="B16" s="5">
        <f>'2000'!$T$27</f>
        <v>2.8442128210730537</v>
      </c>
      <c r="C16" s="5">
        <f>'2001'!$T$27</f>
        <v>2.9101790563866992</v>
      </c>
      <c r="D16" s="5">
        <f>'2002'!$T$27</f>
        <v>2.8813283678935875</v>
      </c>
      <c r="E16" s="5">
        <f>'2003'!$T$27</f>
        <v>3.0059187660972739</v>
      </c>
      <c r="F16" s="5">
        <f>'2004'!$T$27</f>
        <v>3.0221649536042108</v>
      </c>
      <c r="G16" s="5">
        <f>'2005'!$T$27</f>
        <v>2.9753126606030804</v>
      </c>
      <c r="H16" s="5">
        <f>'2006'!$T$27</f>
        <v>2.9517955498154294</v>
      </c>
      <c r="I16" s="5">
        <f>'2007'!$T$27</f>
        <v>2.8541978995039621</v>
      </c>
      <c r="J16" s="5">
        <f>'2008'!$T$27</f>
        <v>2.619088963622918</v>
      </c>
      <c r="K16" s="5">
        <f>'2009'!$T$27</f>
        <v>2.487972996447823</v>
      </c>
      <c r="L16" s="5">
        <f>'2010'!$T$27</f>
        <v>2.3220304838593933</v>
      </c>
      <c r="M16" s="5">
        <f>'2011'!$T$27</f>
        <v>2.1128578170895409</v>
      </c>
      <c r="N16" s="5">
        <f>'2012'!$T$27</f>
        <v>2.0908910645273195</v>
      </c>
      <c r="O16" s="5">
        <f>'2013'!$T$27</f>
        <v>2.0229687742712628</v>
      </c>
      <c r="P16" s="5">
        <f>'2014'!$T$27</f>
        <v>1.9440781868636421</v>
      </c>
      <c r="Q16" s="5">
        <f>'2015'!$T$27</f>
        <v>1.9024491304530926</v>
      </c>
      <c r="R16" s="5">
        <f>'2016'!$T$27</f>
        <v>2.0644900044443517</v>
      </c>
      <c r="S16" s="5">
        <f>'2017'!$T$27</f>
        <v>2.0633111382131055</v>
      </c>
      <c r="T16" s="5">
        <f>'2018'!$T$27</f>
        <v>2.225903889595827</v>
      </c>
      <c r="U16" s="5">
        <f>'2019'!$T$27</f>
        <v>2.1466456383487618</v>
      </c>
    </row>
    <row r="18" spans="1:21" s="2" customFormat="1" ht="30" customHeight="1" x14ac:dyDescent="0.35">
      <c r="A18" s="2" t="s">
        <v>26</v>
      </c>
      <c r="B18" s="9">
        <f>(B7-B8)/B7</f>
        <v>-2.9440122333350392E-2</v>
      </c>
      <c r="C18" s="9">
        <f t="shared" ref="C18:U18" si="0">(C7-C8)/C7</f>
        <v>-4.3655000334578281E-2</v>
      </c>
      <c r="D18" s="9">
        <f t="shared" si="0"/>
        <v>-3.2659666971683481E-2</v>
      </c>
      <c r="E18" s="9">
        <f t="shared" si="0"/>
        <v>-3.4468522949010573E-2</v>
      </c>
      <c r="F18" s="9">
        <f t="shared" si="0"/>
        <v>-3.5827218419470723E-2</v>
      </c>
      <c r="G18" s="9">
        <f t="shared" si="0"/>
        <v>-2.6152868927067828E-2</v>
      </c>
      <c r="H18" s="9">
        <f t="shared" si="0"/>
        <v>-5.1746818016141574E-2</v>
      </c>
      <c r="I18" s="9">
        <f t="shared" si="0"/>
        <v>-6.7151362402181447E-2</v>
      </c>
      <c r="J18" s="9">
        <f t="shared" si="0"/>
        <v>-6.7250596690595757E-2</v>
      </c>
      <c r="K18" s="9">
        <f t="shared" si="0"/>
        <v>-9.8233623362923989E-2</v>
      </c>
      <c r="L18" s="9">
        <f t="shared" si="0"/>
        <v>-3.4654944076182165E-2</v>
      </c>
      <c r="M18" s="9">
        <f t="shared" si="0"/>
        <v>-4.6208864840680312E-2</v>
      </c>
      <c r="N18" s="9">
        <f t="shared" si="0"/>
        <v>-6.1163872254130128E-2</v>
      </c>
      <c r="O18" s="9">
        <f t="shared" si="0"/>
        <v>-3.3714135274019723E-2</v>
      </c>
      <c r="P18" s="9">
        <f t="shared" si="0"/>
        <v>-5.1926965450530153E-2</v>
      </c>
      <c r="Q18" s="9">
        <f t="shared" si="0"/>
        <v>-9.6694579034937223E-2</v>
      </c>
      <c r="R18" s="9">
        <f t="shared" si="0"/>
        <v>-5.133642418707219E-2</v>
      </c>
      <c r="S18" s="9">
        <f t="shared" si="0"/>
        <v>-9.1614274154607392E-2</v>
      </c>
      <c r="T18" s="9">
        <f t="shared" si="0"/>
        <v>-6.7670418955090808E-2</v>
      </c>
      <c r="U18" s="9">
        <f t="shared" si="0"/>
        <v>-8.9041651746522676E-2</v>
      </c>
    </row>
    <row r="19" spans="1:21" s="2" customFormat="1" ht="30" customHeight="1" x14ac:dyDescent="0.35">
      <c r="A19" s="2" t="s">
        <v>27</v>
      </c>
      <c r="B19" s="9">
        <f>(B15-B16)/B15</f>
        <v>0.27680636453749263</v>
      </c>
      <c r="C19" s="9">
        <f t="shared" ref="C19:U19" si="1">(C15-C16)/C15</f>
        <v>0.25490429719510393</v>
      </c>
      <c r="D19" s="9">
        <f t="shared" si="1"/>
        <v>0.25046071139213982</v>
      </c>
      <c r="E19" s="9">
        <f t="shared" si="1"/>
        <v>0.22784891735471202</v>
      </c>
      <c r="F19" s="9">
        <f t="shared" si="1"/>
        <v>0.22039511431874123</v>
      </c>
      <c r="G19" s="9">
        <f t="shared" si="1"/>
        <v>0.20847653313380796</v>
      </c>
      <c r="H19" s="9">
        <f t="shared" si="1"/>
        <v>0.2009377199126961</v>
      </c>
      <c r="I19" s="9">
        <f t="shared" si="1"/>
        <v>0.20851191522452661</v>
      </c>
      <c r="J19" s="9">
        <f t="shared" si="1"/>
        <v>0.20094794767015545</v>
      </c>
      <c r="K19" s="9">
        <f t="shared" si="1"/>
        <v>0.21850492979212727</v>
      </c>
      <c r="L19" s="9">
        <f t="shared" si="1"/>
        <v>0.22763526736488884</v>
      </c>
      <c r="M19" s="9">
        <f t="shared" si="1"/>
        <v>0.22849484927949723</v>
      </c>
      <c r="N19" s="9">
        <f t="shared" si="1"/>
        <v>0.23297401204461657</v>
      </c>
      <c r="O19" s="9">
        <f t="shared" si="1"/>
        <v>0.23386168836971588</v>
      </c>
      <c r="P19" s="9">
        <f t="shared" si="1"/>
        <v>0.22387376045831181</v>
      </c>
      <c r="Q19" s="9">
        <f t="shared" si="1"/>
        <v>0.21453699779784818</v>
      </c>
      <c r="R19" s="9">
        <f t="shared" si="1"/>
        <v>0.18351633146227087</v>
      </c>
      <c r="S19" s="9">
        <f t="shared" si="1"/>
        <v>0.16657058325396923</v>
      </c>
      <c r="T19" s="9">
        <f t="shared" si="1"/>
        <v>0.13956597532643114</v>
      </c>
      <c r="U19" s="9">
        <f t="shared" si="1"/>
        <v>0.14810426762671214</v>
      </c>
    </row>
    <row r="22" spans="1:21" x14ac:dyDescent="0.35">
      <c r="A22" t="s">
        <v>21</v>
      </c>
    </row>
    <row r="23" spans="1:21" ht="16.5" x14ac:dyDescent="0.35">
      <c r="A23" s="8"/>
    </row>
    <row r="24" spans="1:21" ht="16.5" x14ac:dyDescent="0.35">
      <c r="A24" t="s">
        <v>34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60691-ED9B-4F8E-9AB3-F7B65A7083A9}">
  <dimension ref="A1:U34"/>
  <sheetViews>
    <sheetView topLeftCell="A12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5.618317650743972E-3</v>
      </c>
      <c r="D3" s="1">
        <f>(5*C3)/(1+2.5*C3)</f>
        <v>2.7702484854649004E-2</v>
      </c>
      <c r="E3" s="1">
        <v>100000</v>
      </c>
      <c r="F3" s="1">
        <f>E3-E4</f>
        <v>2770.2484854648937</v>
      </c>
      <c r="G3" s="1">
        <f>E4*5 + F3*2.5</f>
        <v>493074.37878633779</v>
      </c>
      <c r="H3" s="1">
        <f t="shared" ref="H3:H9" si="0">H4+G3</f>
        <v>3247973.4014014257</v>
      </c>
      <c r="I3" s="1">
        <f>H3/E3</f>
        <v>32.479734014014255</v>
      </c>
      <c r="K3" s="6">
        <v>6.1715870000000001E-3</v>
      </c>
      <c r="L3" s="1">
        <f>(5*K3)/(1+2.5*K3)</f>
        <v>3.03890631325721E-2</v>
      </c>
      <c r="M3" s="1">
        <v>100000</v>
      </c>
      <c r="N3" s="1">
        <f>M3-M4</f>
        <v>3038.9063132572046</v>
      </c>
      <c r="O3" s="1">
        <f>M4*5 + N3*2.5</f>
        <v>492402.734216857</v>
      </c>
      <c r="P3" s="1">
        <f t="shared" ref="P3:P9" si="1">P4+O3</f>
        <v>3109561.4983733539</v>
      </c>
      <c r="Q3" s="1">
        <f>P3/M3</f>
        <v>31.09561498373354</v>
      </c>
    </row>
    <row r="4" spans="1:21" x14ac:dyDescent="0.35">
      <c r="B4" s="1" t="s">
        <v>4</v>
      </c>
      <c r="C4" s="1">
        <v>7.400459991190037E-3</v>
      </c>
      <c r="D4" s="1">
        <f t="shared" ref="D4:D9" si="2">(5*C4)/(1+2.5*C4)</f>
        <v>3.633015039477408E-2</v>
      </c>
      <c r="E4" s="1">
        <f>E3*(1-D3)</f>
        <v>97229.751514535106</v>
      </c>
      <c r="F4" s="1">
        <f t="shared" ref="F4:F9" si="3">E4-E5</f>
        <v>3532.3714953695744</v>
      </c>
      <c r="G4" s="1">
        <f t="shared" ref="G4:G9" si="4">E5*5 + F4*2.5</f>
        <v>477317.82883425156</v>
      </c>
      <c r="H4" s="1">
        <f t="shared" si="0"/>
        <v>2754899.0226150881</v>
      </c>
      <c r="I4" s="1">
        <f t="shared" ref="I4:I10" si="5">H4/E4</f>
        <v>28.333909937055139</v>
      </c>
      <c r="K4" s="6">
        <v>8.4275319999999997E-3</v>
      </c>
      <c r="L4" s="1">
        <f t="shared" ref="L4:L9" si="6">(5*K4)/(1+2.5*K4)</f>
        <v>4.1268187571644903E-2</v>
      </c>
      <c r="M4" s="1">
        <f>M3*(1-L3)</f>
        <v>96961.093686742795</v>
      </c>
      <c r="N4" s="1">
        <f t="shared" ref="N4:N9" si="7">M4-M5</f>
        <v>4001.4086014163331</v>
      </c>
      <c r="O4" s="1">
        <f t="shared" ref="O4:O9" si="8">M5*5 + N4*2.5</f>
        <v>474801.94693017309</v>
      </c>
      <c r="P4" s="1">
        <f t="shared" si="1"/>
        <v>2617158.7641564971</v>
      </c>
      <c r="Q4" s="1">
        <f t="shared" ref="Q4:Q10" si="9">P4/M4</f>
        <v>26.991844508395161</v>
      </c>
    </row>
    <row r="5" spans="1:21" x14ac:dyDescent="0.35">
      <c r="B5" s="1" t="s">
        <v>5</v>
      </c>
      <c r="C5" s="1">
        <v>1.0668101461326268E-2</v>
      </c>
      <c r="D5" s="1">
        <f t="shared" si="2"/>
        <v>5.1954858063554335E-2</v>
      </c>
      <c r="E5" s="1">
        <f>E4*(1-D4)</f>
        <v>93697.380019165532</v>
      </c>
      <c r="F5" s="1">
        <f t="shared" si="3"/>
        <v>4868.034079822668</v>
      </c>
      <c r="G5" s="1">
        <f t="shared" si="4"/>
        <v>456316.81489627098</v>
      </c>
      <c r="H5" s="1">
        <f t="shared" si="0"/>
        <v>2277581.1937808366</v>
      </c>
      <c r="I5" s="1">
        <f t="shared" si="5"/>
        <v>24.307842901423324</v>
      </c>
      <c r="K5" s="6">
        <v>1.2172695000000001E-2</v>
      </c>
      <c r="L5" s="1">
        <f t="shared" si="6"/>
        <v>5.9065994170234878E-2</v>
      </c>
      <c r="M5" s="1">
        <f>M4*(1-L4)</f>
        <v>92959.685085326462</v>
      </c>
      <c r="N5" s="1">
        <f t="shared" si="7"/>
        <v>5490.7562173167535</v>
      </c>
      <c r="O5" s="1">
        <f t="shared" si="8"/>
        <v>451071.53488334041</v>
      </c>
      <c r="P5" s="1">
        <f t="shared" si="1"/>
        <v>2142356.8172263238</v>
      </c>
      <c r="Q5" s="1">
        <f t="shared" si="9"/>
        <v>23.046085141745937</v>
      </c>
    </row>
    <row r="6" spans="1:21" x14ac:dyDescent="0.35">
      <c r="B6" s="1" t="s">
        <v>6</v>
      </c>
      <c r="C6" s="1">
        <v>1.4511085200810818E-2</v>
      </c>
      <c r="D6" s="1">
        <f t="shared" si="2"/>
        <v>7.0015426457320867E-2</v>
      </c>
      <c r="E6" s="1">
        <f t="shared" ref="E6:E10" si="10">E5*(1-D5)</f>
        <v>88829.345939342864</v>
      </c>
      <c r="F6" s="1">
        <f t="shared" si="3"/>
        <v>6219.4245378679771</v>
      </c>
      <c r="G6" s="1">
        <f t="shared" si="4"/>
        <v>428598.16835204436</v>
      </c>
      <c r="H6" s="1">
        <f t="shared" si="0"/>
        <v>1821264.3788845658</v>
      </c>
      <c r="I6" s="1">
        <f t="shared" si="5"/>
        <v>20.502958336856565</v>
      </c>
      <c r="K6" s="6">
        <v>1.7491466000000001E-2</v>
      </c>
      <c r="L6" s="1">
        <f t="shared" si="6"/>
        <v>8.379316668475327E-2</v>
      </c>
      <c r="M6" s="1">
        <f t="shared" ref="M6:M10" si="11">M5*(1-L5)</f>
        <v>87468.928868009709</v>
      </c>
      <c r="N6" s="1">
        <f t="shared" si="7"/>
        <v>7329.2985363739572</v>
      </c>
      <c r="O6" s="1">
        <f t="shared" si="8"/>
        <v>419021.39799911366</v>
      </c>
      <c r="P6" s="1">
        <f t="shared" si="1"/>
        <v>1691285.2823429832</v>
      </c>
      <c r="Q6" s="1">
        <f t="shared" si="9"/>
        <v>19.335840786333698</v>
      </c>
    </row>
    <row r="7" spans="1:21" x14ac:dyDescent="0.35">
      <c r="B7" s="1" t="s">
        <v>7</v>
      </c>
      <c r="C7" s="1">
        <v>2.1706025968371043E-2</v>
      </c>
      <c r="D7" s="1">
        <f t="shared" si="2"/>
        <v>0.10294387384447311</v>
      </c>
      <c r="E7" s="1">
        <f t="shared" si="10"/>
        <v>82609.921401474887</v>
      </c>
      <c r="F7" s="1">
        <f t="shared" si="3"/>
        <v>8504.1853270552674</v>
      </c>
      <c r="G7" s="1">
        <f t="shared" si="4"/>
        <v>391789.14368973626</v>
      </c>
      <c r="H7" s="1">
        <f t="shared" si="0"/>
        <v>1392666.2105325214</v>
      </c>
      <c r="I7" s="1">
        <f t="shared" si="5"/>
        <v>16.858340825242053</v>
      </c>
      <c r="K7" s="6">
        <v>2.5550422E-2</v>
      </c>
      <c r="L7" s="1">
        <f t="shared" si="6"/>
        <v>0.12008176084008208</v>
      </c>
      <c r="M7" s="1">
        <f t="shared" si="11"/>
        <v>80139.630331635752</v>
      </c>
      <c r="N7" s="1">
        <f t="shared" si="7"/>
        <v>9623.3079232960736</v>
      </c>
      <c r="O7" s="1">
        <f t="shared" si="8"/>
        <v>376639.8818499386</v>
      </c>
      <c r="P7" s="1">
        <f t="shared" si="1"/>
        <v>1272263.8843438695</v>
      </c>
      <c r="Q7" s="1">
        <f t="shared" si="9"/>
        <v>15.875589631234339</v>
      </c>
    </row>
    <row r="8" spans="1:21" x14ac:dyDescent="0.35">
      <c r="B8" s="1" t="s">
        <v>8</v>
      </c>
      <c r="C8" s="1">
        <v>3.348432492903089E-2</v>
      </c>
      <c r="D8" s="1">
        <f t="shared" si="2"/>
        <v>0.1544892075832863</v>
      </c>
      <c r="E8" s="1">
        <f t="shared" si="10"/>
        <v>74105.736074419619</v>
      </c>
      <c r="F8" s="1">
        <f t="shared" si="3"/>
        <v>11448.536443513243</v>
      </c>
      <c r="G8" s="1">
        <f t="shared" si="4"/>
        <v>341907.33926331496</v>
      </c>
      <c r="H8" s="1">
        <f t="shared" si="0"/>
        <v>1000877.0668427851</v>
      </c>
      <c r="I8" s="1">
        <f t="shared" si="5"/>
        <v>13.506067409379332</v>
      </c>
      <c r="K8" s="6">
        <v>3.9071795999999999E-2</v>
      </c>
      <c r="L8" s="1">
        <f t="shared" si="6"/>
        <v>0.17797451968424771</v>
      </c>
      <c r="M8" s="1">
        <f t="shared" si="11"/>
        <v>70516.322408339678</v>
      </c>
      <c r="N8" s="1">
        <f t="shared" si="7"/>
        <v>12550.108610523806</v>
      </c>
      <c r="O8" s="1">
        <f t="shared" si="8"/>
        <v>321206.34051538887</v>
      </c>
      <c r="P8" s="1">
        <f t="shared" si="1"/>
        <v>895624.00249393098</v>
      </c>
      <c r="Q8" s="1">
        <f t="shared" si="9"/>
        <v>12.700945992441733</v>
      </c>
    </row>
    <row r="9" spans="1:21" x14ac:dyDescent="0.35">
      <c r="B9" s="1" t="s">
        <v>9</v>
      </c>
      <c r="C9" s="1">
        <v>5.5257195925119934E-2</v>
      </c>
      <c r="D9" s="1">
        <f t="shared" si="2"/>
        <v>0.24275155415317609</v>
      </c>
      <c r="E9" s="1">
        <f t="shared" si="10"/>
        <v>62657.199630906376</v>
      </c>
      <c r="F9" s="1">
        <f t="shared" si="3"/>
        <v>15210.132589288332</v>
      </c>
      <c r="G9" s="1">
        <f t="shared" si="4"/>
        <v>275260.66668131104</v>
      </c>
      <c r="H9" s="1">
        <f t="shared" si="0"/>
        <v>658969.72757947014</v>
      </c>
      <c r="I9" s="1">
        <f t="shared" si="5"/>
        <v>10.517063186054454</v>
      </c>
      <c r="K9" s="6">
        <v>6.1240406999999997E-2</v>
      </c>
      <c r="L9" s="1">
        <f t="shared" si="6"/>
        <v>0.26554658295581635</v>
      </c>
      <c r="M9" s="1">
        <f t="shared" si="11"/>
        <v>57966.213797815872</v>
      </c>
      <c r="N9" s="1">
        <f t="shared" si="7"/>
        <v>15392.730000896299</v>
      </c>
      <c r="O9" s="1">
        <f t="shared" si="8"/>
        <v>251349.24398683861</v>
      </c>
      <c r="P9" s="1">
        <f t="shared" si="1"/>
        <v>574417.66197854211</v>
      </c>
      <c r="Q9" s="1">
        <f t="shared" si="9"/>
        <v>9.9095252966165912</v>
      </c>
    </row>
    <row r="10" spans="1:21" x14ac:dyDescent="0.35">
      <c r="B10" s="1" t="s">
        <v>10</v>
      </c>
      <c r="C10" s="1">
        <v>0.12365375717361822</v>
      </c>
      <c r="D10" s="1">
        <v>1</v>
      </c>
      <c r="E10" s="1">
        <f t="shared" si="10"/>
        <v>47447.067041618044</v>
      </c>
      <c r="F10" s="1">
        <f>E10</f>
        <v>47447.067041618044</v>
      </c>
      <c r="G10" s="1">
        <f>F10*(1/C10)</f>
        <v>383709.06089815911</v>
      </c>
      <c r="H10" s="1">
        <f>G10</f>
        <v>383709.06089815911</v>
      </c>
      <c r="I10" s="1">
        <f t="shared" si="5"/>
        <v>8.087097576792047</v>
      </c>
      <c r="K10" s="6">
        <v>0.131778538</v>
      </c>
      <c r="L10" s="1">
        <v>1</v>
      </c>
      <c r="M10" s="1">
        <f t="shared" si="11"/>
        <v>42573.483796919572</v>
      </c>
      <c r="N10" s="1">
        <f>M10</f>
        <v>42573.483796919572</v>
      </c>
      <c r="O10" s="1">
        <f>N10*(1/K10)</f>
        <v>323068.41799170343</v>
      </c>
      <c r="P10" s="1">
        <f>O10</f>
        <v>323068.41799170343</v>
      </c>
      <c r="Q10" s="1">
        <f t="shared" si="9"/>
        <v>7.5884891058663895</v>
      </c>
    </row>
    <row r="11" spans="1:21" x14ac:dyDescent="0.35">
      <c r="A11" t="s">
        <v>16</v>
      </c>
      <c r="B11" s="1" t="s">
        <v>1</v>
      </c>
      <c r="C11" s="1">
        <v>3.1526688848303027E-3</v>
      </c>
      <c r="D11" s="1">
        <f>(5*C11)/(1+2.5*C11)</f>
        <v>1.564007448369855E-2</v>
      </c>
      <c r="E11" s="1">
        <v>100000</v>
      </c>
      <c r="F11" s="1">
        <f>E11-E12</f>
        <v>1564.0074483698554</v>
      </c>
      <c r="G11" s="1">
        <f>E12*5 + F11*2.5</f>
        <v>496089.98137907533</v>
      </c>
      <c r="H11" s="1">
        <f t="shared" ref="H11:H17" si="12">H12+G11</f>
        <v>3476858.2567486302</v>
      </c>
      <c r="I11" s="1">
        <f>H11/E11</f>
        <v>34.768582567486305</v>
      </c>
      <c r="K11" s="6">
        <v>3.5027790000000001E-3</v>
      </c>
      <c r="L11" s="1">
        <f>(5*K11)/(1+2.5*K11)</f>
        <v>1.7361858119941228E-2</v>
      </c>
      <c r="M11" s="1">
        <v>100000</v>
      </c>
      <c r="N11" s="1">
        <f>M11-M12</f>
        <v>1736.1858119941171</v>
      </c>
      <c r="O11" s="1">
        <f>M12*5 + N11*2.5</f>
        <v>495659.53547001467</v>
      </c>
      <c r="P11" s="1">
        <f t="shared" ref="P11:P17" si="13">P12+O11</f>
        <v>3324023.6463046335</v>
      </c>
      <c r="Q11" s="1">
        <f>P11/M11</f>
        <v>33.240236463046337</v>
      </c>
      <c r="S11" s="7">
        <f>Q11-Q3</f>
        <v>2.1446214793127965</v>
      </c>
      <c r="T11" s="7">
        <f>I11-I3</f>
        <v>2.2888485534720502</v>
      </c>
      <c r="U11" s="7">
        <f>(S11-T11)/S11</f>
        <v>-6.7250596690595757E-2</v>
      </c>
    </row>
    <row r="12" spans="1:21" x14ac:dyDescent="0.35">
      <c r="B12" s="1" t="s">
        <v>4</v>
      </c>
      <c r="C12" s="1">
        <v>4.3170798491544756E-3</v>
      </c>
      <c r="D12" s="1">
        <f t="shared" ref="D12:D17" si="14">(5*C12)/(1+2.5*C12)</f>
        <v>2.1354921987293354E-2</v>
      </c>
      <c r="E12" s="1">
        <f>E11*(1-D11)</f>
        <v>98435.992551630145</v>
      </c>
      <c r="F12" s="1">
        <f t="shared" ref="F12:F17" si="15">E12-E13</f>
        <v>2102.0929416818544</v>
      </c>
      <c r="G12" s="1">
        <f t="shared" ref="G12:G17" si="16">E13*5 + F12*2.5</f>
        <v>486924.73040394607</v>
      </c>
      <c r="H12" s="1">
        <f t="shared" si="12"/>
        <v>2980768.2753695548</v>
      </c>
      <c r="I12" s="1">
        <f t="shared" ref="I12:I18" si="17">H12/E12</f>
        <v>30.281284295539841</v>
      </c>
      <c r="K12" s="6">
        <v>4.9959899999999996E-3</v>
      </c>
      <c r="L12" s="1">
        <f t="shared" ref="L12:L17" si="18">(5*K12)/(1+2.5*K12)</f>
        <v>2.4671799836832948E-2</v>
      </c>
      <c r="M12" s="1">
        <f>M11*(1-L11)</f>
        <v>98263.814188005883</v>
      </c>
      <c r="N12" s="1">
        <f t="shared" ref="N12:N17" si="19">M12-M13</f>
        <v>2424.3451548502344</v>
      </c>
      <c r="O12" s="1">
        <f t="shared" ref="O12:O17" si="20">M13*5 + N12*2.5</f>
        <v>485258.20805290382</v>
      </c>
      <c r="P12" s="1">
        <f t="shared" si="13"/>
        <v>2828364.110834619</v>
      </c>
      <c r="Q12" s="1">
        <f t="shared" ref="Q12:Q18" si="21">P12/M12</f>
        <v>28.783373963310392</v>
      </c>
    </row>
    <row r="13" spans="1:21" x14ac:dyDescent="0.35">
      <c r="B13" s="1" t="s">
        <v>5</v>
      </c>
      <c r="C13" s="1">
        <v>6.6736334739078782E-3</v>
      </c>
      <c r="D13" s="1">
        <f t="shared" si="14"/>
        <v>3.2820585966687986E-2</v>
      </c>
      <c r="E13" s="1">
        <f>E12*(1-D12)</f>
        <v>96333.89960994829</v>
      </c>
      <c r="F13" s="1">
        <f t="shared" si="15"/>
        <v>3161.7350336546078</v>
      </c>
      <c r="G13" s="1">
        <f t="shared" si="16"/>
        <v>473765.16046560492</v>
      </c>
      <c r="H13" s="1">
        <f t="shared" si="12"/>
        <v>2493843.5449656085</v>
      </c>
      <c r="I13" s="1">
        <f t="shared" si="17"/>
        <v>25.887497081121712</v>
      </c>
      <c r="K13" s="6">
        <v>7.9167639999999997E-3</v>
      </c>
      <c r="L13" s="1">
        <f t="shared" si="18"/>
        <v>3.8815585426638662E-2</v>
      </c>
      <c r="M13" s="1">
        <f>M12*(1-L12)</f>
        <v>95839.469033155649</v>
      </c>
      <c r="N13" s="1">
        <f t="shared" si="19"/>
        <v>3720.0650975001481</v>
      </c>
      <c r="O13" s="1">
        <f t="shared" si="20"/>
        <v>469897.18242202786</v>
      </c>
      <c r="P13" s="1">
        <f t="shared" si="13"/>
        <v>2343105.9027817152</v>
      </c>
      <c r="Q13" s="1">
        <f t="shared" si="21"/>
        <v>24.44823543389121</v>
      </c>
    </row>
    <row r="14" spans="1:21" x14ac:dyDescent="0.35">
      <c r="B14" s="1" t="s">
        <v>6</v>
      </c>
      <c r="C14" s="1">
        <v>9.7873403149093732E-3</v>
      </c>
      <c r="D14" s="1">
        <f t="shared" si="14"/>
        <v>4.7767899844773608E-2</v>
      </c>
      <c r="E14" s="1">
        <f t="shared" ref="E14:E18" si="22">E13*(1-D13)</f>
        <v>93172.164576293682</v>
      </c>
      <c r="F14" s="1">
        <f t="shared" si="15"/>
        <v>4450.6386258011626</v>
      </c>
      <c r="G14" s="1">
        <f t="shared" si="16"/>
        <v>454734.22631696553</v>
      </c>
      <c r="H14" s="1">
        <f t="shared" si="12"/>
        <v>2020078.3845000034</v>
      </c>
      <c r="I14" s="1">
        <f t="shared" si="17"/>
        <v>21.681136138528473</v>
      </c>
      <c r="K14" s="6">
        <v>1.2427284E-2</v>
      </c>
      <c r="L14" s="1">
        <f t="shared" si="18"/>
        <v>6.0264121614223759E-2</v>
      </c>
      <c r="M14" s="1">
        <f t="shared" ref="M14:M18" si="23">M13*(1-L13)</f>
        <v>92119.4039356555</v>
      </c>
      <c r="N14" s="1">
        <f t="shared" si="19"/>
        <v>5551.4949618081446</v>
      </c>
      <c r="O14" s="1">
        <f t="shared" si="20"/>
        <v>446718.28227375716</v>
      </c>
      <c r="P14" s="1">
        <f t="shared" si="13"/>
        <v>1873208.7203596872</v>
      </c>
      <c r="Q14" s="1">
        <f t="shared" si="21"/>
        <v>20.334572742872989</v>
      </c>
    </row>
    <row r="15" spans="1:21" x14ac:dyDescent="0.35">
      <c r="B15" s="1" t="s">
        <v>7</v>
      </c>
      <c r="C15" s="1">
        <v>1.5757942469072705E-2</v>
      </c>
      <c r="D15" s="1">
        <f t="shared" si="14"/>
        <v>7.5803446474121919E-2</v>
      </c>
      <c r="E15" s="1">
        <f t="shared" si="22"/>
        <v>88721.52595049252</v>
      </c>
      <c r="F15" s="1">
        <f t="shared" si="15"/>
        <v>6725.3974434905831</v>
      </c>
      <c r="G15" s="1">
        <f t="shared" si="16"/>
        <v>426794.13614373613</v>
      </c>
      <c r="H15" s="1">
        <f t="shared" si="12"/>
        <v>1565344.1581830378</v>
      </c>
      <c r="I15" s="1">
        <f t="shared" si="17"/>
        <v>17.643341245691776</v>
      </c>
      <c r="K15" s="6">
        <v>1.9994176999999998E-2</v>
      </c>
      <c r="L15" s="1">
        <f t="shared" si="18"/>
        <v>9.5211686708694537E-2</v>
      </c>
      <c r="M15" s="1">
        <f t="shared" si="23"/>
        <v>86567.908973847356</v>
      </c>
      <c r="N15" s="1">
        <f t="shared" si="19"/>
        <v>8242.276628244741</v>
      </c>
      <c r="O15" s="1">
        <f t="shared" si="20"/>
        <v>412233.85329862492</v>
      </c>
      <c r="P15" s="1">
        <f t="shared" si="13"/>
        <v>1426490.4380859302</v>
      </c>
      <c r="Q15" s="1">
        <f t="shared" si="21"/>
        <v>16.478282252570995</v>
      </c>
    </row>
    <row r="16" spans="1:21" x14ac:dyDescent="0.35">
      <c r="B16" s="1" t="s">
        <v>8</v>
      </c>
      <c r="C16" s="1">
        <v>2.6716093415080709E-2</v>
      </c>
      <c r="D16" s="1">
        <f t="shared" si="14"/>
        <v>0.1252171822312457</v>
      </c>
      <c r="E16" s="1">
        <f t="shared" si="22"/>
        <v>81996.128507001937</v>
      </c>
      <c r="F16" s="1">
        <f t="shared" si="15"/>
        <v>10267.324165517901</v>
      </c>
      <c r="G16" s="1">
        <f t="shared" si="16"/>
        <v>384312.33212121495</v>
      </c>
      <c r="H16" s="1">
        <f t="shared" si="12"/>
        <v>1138550.0220393017</v>
      </c>
      <c r="I16" s="1">
        <f t="shared" si="17"/>
        <v>13.885411942858704</v>
      </c>
      <c r="K16" s="6">
        <v>3.3019057999999997E-2</v>
      </c>
      <c r="L16" s="1">
        <f t="shared" si="18"/>
        <v>0.15250625758832073</v>
      </c>
      <c r="M16" s="1">
        <f t="shared" si="23"/>
        <v>78325.632345602615</v>
      </c>
      <c r="N16" s="1">
        <f t="shared" si="19"/>
        <v>11945.149062266573</v>
      </c>
      <c r="O16" s="1">
        <f t="shared" si="20"/>
        <v>361765.28907234664</v>
      </c>
      <c r="P16" s="1">
        <f t="shared" si="13"/>
        <v>1014256.5847873052</v>
      </c>
      <c r="Q16" s="1">
        <f t="shared" si="21"/>
        <v>12.949229446524193</v>
      </c>
    </row>
    <row r="17" spans="1:21" x14ac:dyDescent="0.35">
      <c r="B17" s="1" t="s">
        <v>9</v>
      </c>
      <c r="C17" s="1">
        <v>4.9436684072032035E-2</v>
      </c>
      <c r="D17" s="1">
        <f t="shared" si="14"/>
        <v>0.21999398724697214</v>
      </c>
      <c r="E17" s="1">
        <f t="shared" si="22"/>
        <v>71728.804341484036</v>
      </c>
      <c r="F17" s="1">
        <f t="shared" si="15"/>
        <v>15779.905667541003</v>
      </c>
      <c r="G17" s="1">
        <f t="shared" si="16"/>
        <v>319194.25753856765</v>
      </c>
      <c r="H17" s="1">
        <f t="shared" si="12"/>
        <v>754237.68991808663</v>
      </c>
      <c r="I17" s="1">
        <f t="shared" si="17"/>
        <v>10.5151298260506</v>
      </c>
      <c r="K17" s="6">
        <v>5.5890250000000002E-2</v>
      </c>
      <c r="L17" s="1">
        <f t="shared" si="18"/>
        <v>0.2451916881310798</v>
      </c>
      <c r="M17" s="1">
        <f t="shared" si="23"/>
        <v>66380.483283336041</v>
      </c>
      <c r="N17" s="1">
        <f t="shared" si="19"/>
        <v>16275.942755198092</v>
      </c>
      <c r="O17" s="1">
        <f t="shared" si="20"/>
        <v>291212.55952868494</v>
      </c>
      <c r="P17" s="1">
        <f t="shared" si="13"/>
        <v>652491.29571495857</v>
      </c>
      <c r="Q17" s="1">
        <f t="shared" si="21"/>
        <v>9.8295653095788484</v>
      </c>
    </row>
    <row r="18" spans="1:21" x14ac:dyDescent="0.35">
      <c r="B18" s="1" t="s">
        <v>10</v>
      </c>
      <c r="C18" s="1">
        <v>0.12860531733101738</v>
      </c>
      <c r="D18" s="1">
        <v>1</v>
      </c>
      <c r="E18" s="1">
        <f t="shared" si="22"/>
        <v>55948.898673943033</v>
      </c>
      <c r="F18" s="1">
        <f>E18</f>
        <v>55948.898673943033</v>
      </c>
      <c r="G18" s="1">
        <f>F18*(1/C18)</f>
        <v>435043.43237951893</v>
      </c>
      <c r="H18" s="1">
        <f>G18</f>
        <v>435043.43237951893</v>
      </c>
      <c r="I18" s="1">
        <f t="shared" si="17"/>
        <v>7.7757282572236015</v>
      </c>
      <c r="K18" s="6">
        <v>0.13868665799999999</v>
      </c>
      <c r="L18" s="1">
        <v>1</v>
      </c>
      <c r="M18" s="1">
        <f t="shared" si="23"/>
        <v>50104.54052813795</v>
      </c>
      <c r="N18" s="1">
        <f>M18</f>
        <v>50104.54052813795</v>
      </c>
      <c r="O18" s="1">
        <f>N18*(1/K18)</f>
        <v>361278.73618627363</v>
      </c>
      <c r="P18" s="1">
        <f>O18</f>
        <v>361278.73618627363</v>
      </c>
      <c r="Q18" s="1">
        <f t="shared" si="21"/>
        <v>7.2104989363865135</v>
      </c>
    </row>
    <row r="19" spans="1:21" x14ac:dyDescent="0.35">
      <c r="A19" t="s">
        <v>40</v>
      </c>
      <c r="B19" s="1" t="s">
        <v>1</v>
      </c>
      <c r="C19" s="1">
        <v>7.9216635023753781E-3</v>
      </c>
      <c r="D19" s="1">
        <f>(5*C19)/(1+2.5*C19)</f>
        <v>3.8839140997615824E-2</v>
      </c>
      <c r="E19" s="1">
        <v>100000</v>
      </c>
      <c r="F19" s="1">
        <f>E19-E20</f>
        <v>3883.9140997615905</v>
      </c>
      <c r="G19" s="1">
        <f>E20*5 + F19*2.5</f>
        <v>490290.21475059603</v>
      </c>
      <c r="H19" s="1">
        <f t="shared" ref="H19:H25" si="24">H20+G19</f>
        <v>2885373.7680191472</v>
      </c>
      <c r="I19" s="1">
        <f>H19/E19</f>
        <v>28.853737680191472</v>
      </c>
      <c r="K19" s="6">
        <v>9.9194049999999992E-3</v>
      </c>
      <c r="L19" s="1">
        <f>(5*K19)/(1+2.5*K19)</f>
        <v>4.8396854986652797E-2</v>
      </c>
      <c r="M19" s="1">
        <v>100000</v>
      </c>
      <c r="N19" s="1">
        <f>M19-M20</f>
        <v>4839.6854986652761</v>
      </c>
      <c r="O19" s="1">
        <f>M20*5 + N19*2.5</f>
        <v>487900.78625333682</v>
      </c>
      <c r="P19" s="1">
        <f t="shared" ref="P19:P25" si="25">P20+O19</f>
        <v>2641452.1716964496</v>
      </c>
      <c r="Q19" s="1">
        <f>P19/M19</f>
        <v>26.414521716964497</v>
      </c>
    </row>
    <row r="20" spans="1:21" x14ac:dyDescent="0.35">
      <c r="B20" s="1" t="s">
        <v>4</v>
      </c>
      <c r="C20" s="1">
        <v>1.1381842872725879E-2</v>
      </c>
      <c r="D20" s="1">
        <f t="shared" ref="D20:D25" si="26">(5*C20)/(1+2.5*C20)</f>
        <v>5.5334687565426727E-2</v>
      </c>
      <c r="E20" s="1">
        <f>E19*(1-D19)</f>
        <v>96116.08590023841</v>
      </c>
      <c r="F20" s="1">
        <f t="shared" ref="F20:F25" si="27">E20-E21</f>
        <v>5318.5535833014001</v>
      </c>
      <c r="G20" s="1">
        <f t="shared" ref="G20:G25" si="28">E21*5 + F20*2.5</f>
        <v>467284.04554293852</v>
      </c>
      <c r="H20" s="1">
        <f t="shared" si="24"/>
        <v>2395083.5532685514</v>
      </c>
      <c r="I20" s="1">
        <f t="shared" ref="I20:I26" si="29">H20/E20</f>
        <v>24.918654675081921</v>
      </c>
      <c r="K20" s="6">
        <v>1.5042277999999999E-2</v>
      </c>
      <c r="L20" s="1">
        <f t="shared" ref="L20:L25" si="30">(5*K20)/(1+2.5*K20)</f>
        <v>7.2485521583418061E-2</v>
      </c>
      <c r="M20" s="1">
        <f>M19*(1-L19)</f>
        <v>95160.314501334724</v>
      </c>
      <c r="N20" s="1">
        <f t="shared" ref="N20:N25" si="31">M20-M21</f>
        <v>6897.7450306713436</v>
      </c>
      <c r="O20" s="1">
        <f t="shared" ref="O20:O25" si="32">M21*5 + N20*2.5</f>
        <v>458557.20992999524</v>
      </c>
      <c r="P20" s="1">
        <f t="shared" si="25"/>
        <v>2153551.3854431128</v>
      </c>
      <c r="Q20" s="1">
        <f t="shared" ref="Q20:Q26" si="33">P20/M20</f>
        <v>22.630772047447437</v>
      </c>
    </row>
    <row r="21" spans="1:21" x14ac:dyDescent="0.35">
      <c r="B21" s="1" t="s">
        <v>5</v>
      </c>
      <c r="C21" s="1">
        <v>1.5469319238146704E-2</v>
      </c>
      <c r="D21" s="1">
        <f t="shared" si="26"/>
        <v>7.4466722435789293E-2</v>
      </c>
      <c r="E21" s="1">
        <f>E20*(1-D20)</f>
        <v>90797.532316937009</v>
      </c>
      <c r="F21" s="1">
        <f t="shared" si="27"/>
        <v>6761.3946368999605</v>
      </c>
      <c r="G21" s="1">
        <f t="shared" si="28"/>
        <v>437084.17499243515</v>
      </c>
      <c r="H21" s="1">
        <f t="shared" si="24"/>
        <v>1927799.5077256127</v>
      </c>
      <c r="I21" s="1">
        <f t="shared" si="29"/>
        <v>21.231849132159827</v>
      </c>
      <c r="K21" s="6">
        <v>2.0370338000000002E-2</v>
      </c>
      <c r="L21" s="1">
        <f t="shared" si="30"/>
        <v>9.6916153013631517E-2</v>
      </c>
      <c r="M21" s="1">
        <f>M20*(1-L20)</f>
        <v>88262.56947066338</v>
      </c>
      <c r="N21" s="1">
        <f t="shared" si="31"/>
        <v>8554.0686881950969</v>
      </c>
      <c r="O21" s="1">
        <f t="shared" si="32"/>
        <v>419927.6756328292</v>
      </c>
      <c r="P21" s="1">
        <f t="shared" si="25"/>
        <v>1694994.1755131176</v>
      </c>
      <c r="Q21" s="1">
        <f t="shared" si="33"/>
        <v>19.203997636580226</v>
      </c>
    </row>
    <row r="22" spans="1:21" x14ac:dyDescent="0.35">
      <c r="B22" s="1" t="s">
        <v>6</v>
      </c>
      <c r="C22" s="1">
        <v>2.172420840476174E-2</v>
      </c>
      <c r="D22" s="1">
        <f t="shared" si="26"/>
        <v>0.10302566450684433</v>
      </c>
      <c r="E22" s="1">
        <f t="shared" ref="E22:E26" si="34">E21*(1-D21)</f>
        <v>84036.137680037049</v>
      </c>
      <c r="F22" s="1">
        <f t="shared" si="27"/>
        <v>8657.8789270744746</v>
      </c>
      <c r="G22" s="1">
        <f t="shared" si="28"/>
        <v>398535.99108249904</v>
      </c>
      <c r="H22" s="1">
        <f t="shared" si="24"/>
        <v>1490715.3327331776</v>
      </c>
      <c r="I22" s="1">
        <f t="shared" si="29"/>
        <v>17.738979609093814</v>
      </c>
      <c r="K22" s="6">
        <v>2.9034758000000001E-2</v>
      </c>
      <c r="L22" s="1">
        <f t="shared" si="30"/>
        <v>0.13534921103058975</v>
      </c>
      <c r="M22" s="1">
        <f t="shared" ref="M22:M26" si="35">M21*(1-L21)</f>
        <v>79708.500782468283</v>
      </c>
      <c r="N22" s="1">
        <f t="shared" si="31"/>
        <v>10788.482693338228</v>
      </c>
      <c r="O22" s="1">
        <f t="shared" si="32"/>
        <v>371571.29717899585</v>
      </c>
      <c r="P22" s="1">
        <f t="shared" si="25"/>
        <v>1275066.4998802883</v>
      </c>
      <c r="Q22" s="1">
        <f t="shared" si="33"/>
        <v>15.996618771692372</v>
      </c>
    </row>
    <row r="23" spans="1:21" x14ac:dyDescent="0.35">
      <c r="B23" s="1" t="s">
        <v>7</v>
      </c>
      <c r="C23" s="1">
        <v>3.1329674064235494E-2</v>
      </c>
      <c r="D23" s="1">
        <f t="shared" si="26"/>
        <v>0.14527020025786466</v>
      </c>
      <c r="E23" s="1">
        <f t="shared" si="34"/>
        <v>75378.258752962574</v>
      </c>
      <c r="F23" s="1">
        <f t="shared" si="27"/>
        <v>10950.214744132012</v>
      </c>
      <c r="G23" s="1">
        <f t="shared" si="28"/>
        <v>349515.75690448284</v>
      </c>
      <c r="H23" s="1">
        <f t="shared" si="24"/>
        <v>1092179.3416506785</v>
      </c>
      <c r="I23" s="1">
        <f t="shared" si="29"/>
        <v>14.489315085269901</v>
      </c>
      <c r="K23" s="6">
        <v>3.9634373000000001E-2</v>
      </c>
      <c r="L23" s="1">
        <f t="shared" si="30"/>
        <v>0.18030606992597462</v>
      </c>
      <c r="M23" s="1">
        <f t="shared" si="35"/>
        <v>68920.018089130055</v>
      </c>
      <c r="N23" s="1">
        <f t="shared" si="31"/>
        <v>12426.69760087812</v>
      </c>
      <c r="O23" s="1">
        <f t="shared" si="32"/>
        <v>313533.34644345497</v>
      </c>
      <c r="P23" s="1">
        <f t="shared" si="25"/>
        <v>903495.20270129235</v>
      </c>
      <c r="Q23" s="1">
        <f t="shared" si="33"/>
        <v>13.109329157935756</v>
      </c>
    </row>
    <row r="24" spans="1:21" x14ac:dyDescent="0.35">
      <c r="B24" s="1" t="s">
        <v>8</v>
      </c>
      <c r="C24" s="1">
        <v>4.8627854357455931E-2</v>
      </c>
      <c r="D24" s="1">
        <f t="shared" si="26"/>
        <v>0.21678482013606948</v>
      </c>
      <c r="E24" s="1">
        <f t="shared" si="34"/>
        <v>64428.044008830562</v>
      </c>
      <c r="F24" s="1">
        <f t="shared" si="27"/>
        <v>13967.021932173106</v>
      </c>
      <c r="G24" s="1">
        <f t="shared" si="28"/>
        <v>287222.66521372006</v>
      </c>
      <c r="H24" s="1">
        <f t="shared" si="24"/>
        <v>742663.5847461957</v>
      </c>
      <c r="I24" s="1">
        <f t="shared" si="29"/>
        <v>11.52702361481602</v>
      </c>
      <c r="K24" s="6">
        <v>5.9487075E-2</v>
      </c>
      <c r="L24" s="1">
        <f t="shared" si="30"/>
        <v>0.25892817550961578</v>
      </c>
      <c r="M24" s="1">
        <f t="shared" si="35"/>
        <v>56493.320488251935</v>
      </c>
      <c r="N24" s="1">
        <f t="shared" si="31"/>
        <v>14627.712402503072</v>
      </c>
      <c r="O24" s="1">
        <f t="shared" si="32"/>
        <v>245897.32143500197</v>
      </c>
      <c r="P24" s="1">
        <f t="shared" si="25"/>
        <v>589961.85625783738</v>
      </c>
      <c r="Q24" s="1">
        <f t="shared" si="33"/>
        <v>10.443037356611439</v>
      </c>
    </row>
    <row r="25" spans="1:21" x14ac:dyDescent="0.35">
      <c r="B25" s="1" t="s">
        <v>9</v>
      </c>
      <c r="C25" s="1">
        <v>7.8679900985994686E-2</v>
      </c>
      <c r="D25" s="1">
        <f t="shared" si="26"/>
        <v>0.32873701537887101</v>
      </c>
      <c r="E25" s="1">
        <f t="shared" si="34"/>
        <v>50461.022076657457</v>
      </c>
      <c r="F25" s="1">
        <f t="shared" si="27"/>
        <v>16588.405790447694</v>
      </c>
      <c r="G25" s="1">
        <f t="shared" si="28"/>
        <v>210834.09590716806</v>
      </c>
      <c r="H25" s="1">
        <f t="shared" si="24"/>
        <v>455440.91953247564</v>
      </c>
      <c r="I25" s="1">
        <f t="shared" si="29"/>
        <v>9.0255983884075164</v>
      </c>
      <c r="K25" s="6">
        <v>8.9227457999999996E-2</v>
      </c>
      <c r="L25" s="1">
        <f t="shared" si="30"/>
        <v>0.36476880657830946</v>
      </c>
      <c r="M25" s="1">
        <f t="shared" si="35"/>
        <v>41865.608085748863</v>
      </c>
      <c r="N25" s="1">
        <f t="shared" si="31"/>
        <v>15271.267898113834</v>
      </c>
      <c r="O25" s="1">
        <f t="shared" si="32"/>
        <v>171149.87068345974</v>
      </c>
      <c r="P25" s="1">
        <f t="shared" si="25"/>
        <v>344064.53482283541</v>
      </c>
      <c r="Q25" s="1">
        <f t="shared" si="33"/>
        <v>8.2183097428831005</v>
      </c>
    </row>
    <row r="26" spans="1:21" x14ac:dyDescent="0.35">
      <c r="B26" s="1" t="s">
        <v>10</v>
      </c>
      <c r="C26" s="1">
        <v>0.1384778060733757</v>
      </c>
      <c r="D26" s="1">
        <v>1</v>
      </c>
      <c r="E26" s="1">
        <f t="shared" si="34"/>
        <v>33872.616286209763</v>
      </c>
      <c r="F26" s="1">
        <f>E26</f>
        <v>33872.616286209763</v>
      </c>
      <c r="G26" s="1">
        <f>F26*(1/C26)</f>
        <v>244606.82362530762</v>
      </c>
      <c r="H26" s="1">
        <f>G26</f>
        <v>244606.82362530762</v>
      </c>
      <c r="I26" s="1">
        <f t="shared" si="29"/>
        <v>7.221373795235654</v>
      </c>
      <c r="K26" s="6">
        <v>0.15380037499999999</v>
      </c>
      <c r="L26" s="1">
        <v>1</v>
      </c>
      <c r="M26" s="1">
        <f t="shared" si="35"/>
        <v>26594.340187635029</v>
      </c>
      <c r="N26" s="1">
        <f>M26</f>
        <v>26594.340187635029</v>
      </c>
      <c r="O26" s="1">
        <f>N26*(1/K26)</f>
        <v>172914.66413937567</v>
      </c>
      <c r="P26" s="1">
        <f>O26</f>
        <v>172914.66413937567</v>
      </c>
      <c r="Q26" s="1">
        <f t="shared" si="33"/>
        <v>6.5019347319536775</v>
      </c>
    </row>
    <row r="27" spans="1:21" x14ac:dyDescent="0.35">
      <c r="A27" t="s">
        <v>17</v>
      </c>
      <c r="B27" s="1" t="s">
        <v>1</v>
      </c>
      <c r="C27" s="1">
        <v>5.2423217162865989E-3</v>
      </c>
      <c r="D27" s="1">
        <f>(5*C27)/(1+2.5*C27)</f>
        <v>2.5872528289169121E-2</v>
      </c>
      <c r="E27" s="1">
        <v>100000</v>
      </c>
      <c r="F27" s="1">
        <f>E27-E28</f>
        <v>2587.2528289169131</v>
      </c>
      <c r="G27" s="1">
        <f>E28*5 + F27*2.5</f>
        <v>493531.86792770773</v>
      </c>
      <c r="H27" s="1">
        <f t="shared" ref="H27:H33" si="36">H28+G27</f>
        <v>3147282.6643814389</v>
      </c>
      <c r="I27" s="1">
        <f>H27/E27</f>
        <v>31.47282664381439</v>
      </c>
      <c r="K27" s="6">
        <v>6.0903390000000002E-3</v>
      </c>
      <c r="L27" s="1">
        <f>(5*K27)/(1+2.5*K27)</f>
        <v>2.9994995768663189E-2</v>
      </c>
      <c r="M27" s="1">
        <v>100000</v>
      </c>
      <c r="N27" s="1">
        <f>M27-M28</f>
        <v>2999.4995768663211</v>
      </c>
      <c r="O27" s="1">
        <f>M28*5 + N27*2.5</f>
        <v>492501.25105783419</v>
      </c>
      <c r="P27" s="1">
        <f t="shared" ref="P27:P33" si="37">P28+O27</f>
        <v>2969226.6835053214</v>
      </c>
      <c r="Q27" s="1">
        <f>P27/M27</f>
        <v>29.692266835053214</v>
      </c>
      <c r="S27" s="7">
        <f>Q27-Q19</f>
        <v>3.2777451180887169</v>
      </c>
      <c r="T27" s="7">
        <f>I27-I19</f>
        <v>2.619088963622918</v>
      </c>
      <c r="U27" s="7">
        <f>(S27-T27)/S27</f>
        <v>0.20094794767015545</v>
      </c>
    </row>
    <row r="28" spans="1:21" x14ac:dyDescent="0.35">
      <c r="B28" s="1" t="s">
        <v>4</v>
      </c>
      <c r="C28" s="1">
        <v>7.2086639146262364E-3</v>
      </c>
      <c r="D28" s="1">
        <f t="shared" ref="D28:D33" si="38">(5*C28)/(1+2.5*C28)</f>
        <v>3.5405258057758696E-2</v>
      </c>
      <c r="E28" s="1">
        <f>E27*(1-D27)</f>
        <v>97412.747171083087</v>
      </c>
      <c r="F28" s="1">
        <f t="shared" ref="F28:F33" si="39">E28-E29</f>
        <v>3448.9234517074074</v>
      </c>
      <c r="G28" s="1">
        <f t="shared" ref="G28:G33" si="40">E29*5 + F28*2.5</f>
        <v>478441.42722614692</v>
      </c>
      <c r="H28" s="1">
        <f t="shared" si="36"/>
        <v>2653750.7964537311</v>
      </c>
      <c r="I28" s="1">
        <f t="shared" ref="I28:I34" si="41">H28/E28</f>
        <v>27.242336075308792</v>
      </c>
      <c r="K28" s="6">
        <v>8.6688140000000004E-3</v>
      </c>
      <c r="L28" s="1">
        <f t="shared" ref="L28:L33" si="42">(5*K28)/(1+2.5*K28)</f>
        <v>4.2424641680634825E-2</v>
      </c>
      <c r="M28" s="1">
        <f>M27*(1-L27)</f>
        <v>97000.500423133679</v>
      </c>
      <c r="N28" s="1">
        <f t="shared" ref="N28:N33" si="43">M28-M29</f>
        <v>4115.2114732937189</v>
      </c>
      <c r="O28" s="1">
        <f t="shared" ref="O28:O33" si="44">M29*5 + N28*2.5</f>
        <v>474714.47343243408</v>
      </c>
      <c r="P28" s="1">
        <f t="shared" si="37"/>
        <v>2476725.432447487</v>
      </c>
      <c r="Q28" s="1">
        <f t="shared" ref="Q28:Q34" si="45">P28/M28</f>
        <v>25.533120155499859</v>
      </c>
    </row>
    <row r="29" spans="1:21" x14ac:dyDescent="0.35">
      <c r="B29" s="1" t="s">
        <v>5</v>
      </c>
      <c r="C29" s="1">
        <v>1.0126046713994082E-2</v>
      </c>
      <c r="D29" s="1">
        <f t="shared" si="38"/>
        <v>4.9380168829197005E-2</v>
      </c>
      <c r="E29" s="1">
        <f>E28*(1-D28)</f>
        <v>93963.82371937568</v>
      </c>
      <c r="F29" s="1">
        <f t="shared" si="39"/>
        <v>4639.9494790996832</v>
      </c>
      <c r="G29" s="1">
        <f t="shared" si="40"/>
        <v>458219.2448991292</v>
      </c>
      <c r="H29" s="1">
        <f t="shared" si="36"/>
        <v>2175309.369227584</v>
      </c>
      <c r="I29" s="1">
        <f t="shared" si="41"/>
        <v>23.150498597462114</v>
      </c>
      <c r="K29" s="6">
        <v>1.2583525E-2</v>
      </c>
      <c r="L29" s="1">
        <f t="shared" si="42"/>
        <v>6.0998678994756285E-2</v>
      </c>
      <c r="M29" s="1">
        <f>M28*(1-L28)</f>
        <v>92885.28894983996</v>
      </c>
      <c r="N29" s="1">
        <f t="shared" si="43"/>
        <v>5665.8799239864748</v>
      </c>
      <c r="O29" s="1">
        <f t="shared" si="44"/>
        <v>450261.74493923364</v>
      </c>
      <c r="P29" s="1">
        <f t="shared" si="37"/>
        <v>2002010.959015053</v>
      </c>
      <c r="Q29" s="1">
        <f t="shared" si="45"/>
        <v>21.553584874954545</v>
      </c>
    </row>
    <row r="30" spans="1:21" x14ac:dyDescent="0.35">
      <c r="B30" s="1" t="s">
        <v>6</v>
      </c>
      <c r="C30" s="1">
        <v>1.4489412316193485E-2</v>
      </c>
      <c r="D30" s="1">
        <f t="shared" si="38"/>
        <v>6.991451113419625E-2</v>
      </c>
      <c r="E30" s="1">
        <f t="shared" ref="E30:E34" si="46">E29*(1-D29)</f>
        <v>89323.874240275996</v>
      </c>
      <c r="F30" s="1">
        <f t="shared" si="39"/>
        <v>6245.0350001213228</v>
      </c>
      <c r="G30" s="1">
        <f t="shared" si="40"/>
        <v>431006.78370107664</v>
      </c>
      <c r="H30" s="1">
        <f t="shared" si="36"/>
        <v>1717090.1243284547</v>
      </c>
      <c r="I30" s="1">
        <f t="shared" si="41"/>
        <v>19.223193563118219</v>
      </c>
      <c r="K30" s="6">
        <v>1.8798212000000002E-2</v>
      </c>
      <c r="L30" s="1">
        <f t="shared" si="42"/>
        <v>8.9772169323397225E-2</v>
      </c>
      <c r="M30" s="1">
        <f t="shared" ref="M30:M34" si="47">M29*(1-L29)</f>
        <v>87219.409025853485</v>
      </c>
      <c r="N30" s="1">
        <f t="shared" si="43"/>
        <v>7829.8755553555675</v>
      </c>
      <c r="O30" s="1">
        <f t="shared" si="44"/>
        <v>416522.35624087852</v>
      </c>
      <c r="P30" s="1">
        <f t="shared" si="37"/>
        <v>1551749.2140758194</v>
      </c>
      <c r="Q30" s="1">
        <f t="shared" si="45"/>
        <v>17.791329148032307</v>
      </c>
    </row>
    <row r="31" spans="1:21" x14ac:dyDescent="0.35">
      <c r="B31" s="1" t="s">
        <v>7</v>
      </c>
      <c r="C31" s="1">
        <v>2.3059001652385641E-2</v>
      </c>
      <c r="D31" s="1">
        <f t="shared" si="38"/>
        <v>0.10901080729790263</v>
      </c>
      <c r="E31" s="1">
        <f t="shared" si="46"/>
        <v>83078.839240154673</v>
      </c>
      <c r="F31" s="1">
        <f t="shared" si="39"/>
        <v>9056.4913349419221</v>
      </c>
      <c r="G31" s="1">
        <f t="shared" si="40"/>
        <v>392752.96786341857</v>
      </c>
      <c r="H31" s="1">
        <f t="shared" si="36"/>
        <v>1286083.3406273781</v>
      </c>
      <c r="I31" s="1">
        <f t="shared" si="41"/>
        <v>15.480275752405706</v>
      </c>
      <c r="K31" s="6">
        <v>2.9191380999999999E-2</v>
      </c>
      <c r="L31" s="1">
        <f t="shared" si="42"/>
        <v>0.13602967017643816</v>
      </c>
      <c r="M31" s="1">
        <f t="shared" si="47"/>
        <v>79389.533470497918</v>
      </c>
      <c r="N31" s="1">
        <f t="shared" si="43"/>
        <v>10799.332053453138</v>
      </c>
      <c r="O31" s="1">
        <f t="shared" si="44"/>
        <v>369949.33721885679</v>
      </c>
      <c r="P31" s="1">
        <f t="shared" si="37"/>
        <v>1135226.8578349408</v>
      </c>
      <c r="Q31" s="1">
        <f t="shared" si="45"/>
        <v>14.299452436722083</v>
      </c>
    </row>
    <row r="32" spans="1:21" x14ac:dyDescent="0.35">
      <c r="B32" s="1" t="s">
        <v>8</v>
      </c>
      <c r="C32" s="1">
        <v>3.9027944262525115E-2</v>
      </c>
      <c r="D32" s="1">
        <f t="shared" si="38"/>
        <v>0.17779252902948525</v>
      </c>
      <c r="E32" s="1">
        <f t="shared" si="46"/>
        <v>74022.347905212751</v>
      </c>
      <c r="F32" s="1">
        <f t="shared" si="39"/>
        <v>13160.620438768194</v>
      </c>
      <c r="G32" s="1">
        <f t="shared" si="40"/>
        <v>337210.18842914328</v>
      </c>
      <c r="H32" s="1">
        <f t="shared" si="36"/>
        <v>893330.37276395946</v>
      </c>
      <c r="I32" s="1">
        <f t="shared" si="41"/>
        <v>12.06838742683343</v>
      </c>
      <c r="K32" s="6">
        <v>4.6846862000000003E-2</v>
      </c>
      <c r="L32" s="1">
        <f t="shared" si="42"/>
        <v>0.20967748006698544</v>
      </c>
      <c r="M32" s="1">
        <f t="shared" si="47"/>
        <v>68590.20141704478</v>
      </c>
      <c r="N32" s="1">
        <f t="shared" si="43"/>
        <v>14381.820590412921</v>
      </c>
      <c r="O32" s="1">
        <f t="shared" si="44"/>
        <v>306996.45560919162</v>
      </c>
      <c r="P32" s="1">
        <f t="shared" si="37"/>
        <v>765277.52061608387</v>
      </c>
      <c r="Q32" s="1">
        <f t="shared" si="45"/>
        <v>11.157242649908754</v>
      </c>
    </row>
    <row r="33" spans="2:17" x14ac:dyDescent="0.35">
      <c r="B33" s="1" t="s">
        <v>9</v>
      </c>
      <c r="C33" s="1">
        <v>6.7699475860519429E-2</v>
      </c>
      <c r="D33" s="1">
        <f t="shared" si="38"/>
        <v>0.28949990049041335</v>
      </c>
      <c r="E33" s="1">
        <f t="shared" si="46"/>
        <v>60861.727466444558</v>
      </c>
      <c r="F33" s="1">
        <f t="shared" si="39"/>
        <v>17619.464045210356</v>
      </c>
      <c r="G33" s="1">
        <f t="shared" si="40"/>
        <v>260259.97721919691</v>
      </c>
      <c r="H33" s="1">
        <f t="shared" si="36"/>
        <v>556120.18433481618</v>
      </c>
      <c r="I33" s="1">
        <f t="shared" si="41"/>
        <v>9.1374367354496613</v>
      </c>
      <c r="K33" s="6">
        <v>7.6723921E-2</v>
      </c>
      <c r="L33" s="1">
        <f t="shared" si="42"/>
        <v>0.32187988737405948</v>
      </c>
      <c r="M33" s="1">
        <f t="shared" si="47"/>
        <v>54208.380826631859</v>
      </c>
      <c r="N33" s="1">
        <f t="shared" si="43"/>
        <v>17448.587515206389</v>
      </c>
      <c r="O33" s="1">
        <f t="shared" si="44"/>
        <v>227420.43534514334</v>
      </c>
      <c r="P33" s="1">
        <f t="shared" si="37"/>
        <v>458281.0650068922</v>
      </c>
      <c r="Q33" s="1">
        <f t="shared" si="45"/>
        <v>8.4540629699410754</v>
      </c>
    </row>
    <row r="34" spans="2:17" x14ac:dyDescent="0.35">
      <c r="B34" s="1" t="s">
        <v>10</v>
      </c>
      <c r="C34" s="1">
        <v>0.14615775417319146</v>
      </c>
      <c r="D34" s="1">
        <v>1</v>
      </c>
      <c r="E34" s="1">
        <f t="shared" si="46"/>
        <v>43242.263421234202</v>
      </c>
      <c r="F34" s="1">
        <f>E34</f>
        <v>43242.263421234202</v>
      </c>
      <c r="G34" s="1">
        <f>F34*(1/C34)</f>
        <v>295860.20711561933</v>
      </c>
      <c r="H34" s="1">
        <f>G34</f>
        <v>295860.20711561933</v>
      </c>
      <c r="I34" s="1">
        <f t="shared" si="41"/>
        <v>6.8419223164515612</v>
      </c>
      <c r="K34" s="6">
        <v>0.15922937300000001</v>
      </c>
      <c r="L34" s="1">
        <v>1</v>
      </c>
      <c r="M34" s="1">
        <f t="shared" si="47"/>
        <v>36759.79331142547</v>
      </c>
      <c r="N34" s="1">
        <f>M34</f>
        <v>36759.79331142547</v>
      </c>
      <c r="O34" s="1">
        <f>N34*(1/K34)</f>
        <v>230860.62966174883</v>
      </c>
      <c r="P34" s="1">
        <f>O34</f>
        <v>230860.62966174883</v>
      </c>
      <c r="Q34" s="1">
        <f t="shared" si="45"/>
        <v>6.2802483056942009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BBCF-17B1-4876-8963-CA90DFC53882}">
  <dimension ref="A1:U34"/>
  <sheetViews>
    <sheetView topLeftCell="A15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5.4724033086782078E-3</v>
      </c>
      <c r="D3" s="1">
        <f>(5*C3)/(1+2.5*C3)</f>
        <v>2.6992728797437658E-2</v>
      </c>
      <c r="E3" s="1">
        <v>100000</v>
      </c>
      <c r="F3" s="1">
        <f>E3-E4</f>
        <v>2699.2728797437594</v>
      </c>
      <c r="G3" s="1">
        <f>E4*5 + F3*2.5</f>
        <v>493251.81780064059</v>
      </c>
      <c r="H3" s="1">
        <f t="shared" ref="H3:H9" si="0">H4+G3</f>
        <v>3288478.0193883409</v>
      </c>
      <c r="I3" s="1">
        <f>H3/E3</f>
        <v>32.884780193883408</v>
      </c>
      <c r="K3" s="1">
        <v>6.0444067084052906E-3</v>
      </c>
      <c r="L3" s="1">
        <f>(5*K3)/(1+2.5*K3)</f>
        <v>2.9772146142360196E-2</v>
      </c>
      <c r="M3" s="1">
        <v>100000</v>
      </c>
      <c r="N3" s="1">
        <f>M3-M4</f>
        <v>2977.2146142360289</v>
      </c>
      <c r="O3" s="1">
        <f>M4*5 + N3*2.5</f>
        <v>492556.96346440993</v>
      </c>
      <c r="P3" s="1">
        <f t="shared" ref="P3:P9" si="1">P4+O3</f>
        <v>3153128.2056494616</v>
      </c>
      <c r="Q3" s="1">
        <f>P3/M3</f>
        <v>31.531282056494614</v>
      </c>
    </row>
    <row r="4" spans="1:21" x14ac:dyDescent="0.35">
      <c r="B4" s="1" t="s">
        <v>4</v>
      </c>
      <c r="C4" s="1">
        <v>7.3009065774465188E-3</v>
      </c>
      <c r="D4" s="1">
        <f t="shared" ref="D4:D9" si="2">(5*C4)/(1+2.5*C4)</f>
        <v>3.5850185744962404E-2</v>
      </c>
      <c r="E4" s="1">
        <f>E3*(1-D3)</f>
        <v>97300.727120256241</v>
      </c>
      <c r="F4" s="1">
        <f t="shared" ref="F4:F9" si="3">E4-E5</f>
        <v>3488.2491403810855</v>
      </c>
      <c r="G4" s="1">
        <f t="shared" ref="G4:G9" si="4">E5*5 + F4*2.5</f>
        <v>477783.01275032852</v>
      </c>
      <c r="H4" s="1">
        <f t="shared" si="0"/>
        <v>2795226.2015877003</v>
      </c>
      <c r="I4" s="1">
        <f t="shared" ref="I4:I10" si="5">H4/E4</f>
        <v>28.727701059551332</v>
      </c>
      <c r="K4" s="1">
        <v>8.3574978600293292E-3</v>
      </c>
      <c r="L4" s="1">
        <f t="shared" ref="L4:L9" si="6">(5*K4)/(1+2.5*K4)</f>
        <v>4.0932261089002886E-2</v>
      </c>
      <c r="M4" s="1">
        <f>M3*(1-L3)</f>
        <v>97022.785385763971</v>
      </c>
      <c r="N4" s="1">
        <f t="shared" ref="N4:N9" si="7">M4-M5</f>
        <v>3971.3619829923846</v>
      </c>
      <c r="O4" s="1">
        <f t="shared" ref="O4:O9" si="8">M5*5 + N4*2.5</f>
        <v>475185.52197133889</v>
      </c>
      <c r="P4" s="1">
        <f t="shared" si="1"/>
        <v>2660571.2421850516</v>
      </c>
      <c r="Q4" s="1">
        <f t="shared" ref="Q4:Q10" si="9">P4/M4</f>
        <v>27.422128024943653</v>
      </c>
    </row>
    <row r="5" spans="1:21" x14ac:dyDescent="0.35">
      <c r="B5" s="1" t="s">
        <v>5</v>
      </c>
      <c r="C5" s="1">
        <v>1.0290688208725245E-2</v>
      </c>
      <c r="D5" s="1">
        <f t="shared" si="2"/>
        <v>5.0162913780242131E-2</v>
      </c>
      <c r="E5" s="1">
        <f>E4*(1-D4)</f>
        <v>93812.477979875155</v>
      </c>
      <c r="F5" s="1">
        <f t="shared" si="3"/>
        <v>4705.9072444153426</v>
      </c>
      <c r="G5" s="1">
        <f t="shared" si="4"/>
        <v>457297.62178833742</v>
      </c>
      <c r="H5" s="1">
        <f t="shared" si="0"/>
        <v>2317443.1888373718</v>
      </c>
      <c r="I5" s="1">
        <f t="shared" si="5"/>
        <v>24.702931195725522</v>
      </c>
      <c r="K5" s="1">
        <v>1.1811102081667992E-2</v>
      </c>
      <c r="L5" s="1">
        <f t="shared" si="6"/>
        <v>5.73617467910114E-2</v>
      </c>
      <c r="M5" s="1">
        <f>M4*(1-L4)</f>
        <v>93051.423402771587</v>
      </c>
      <c r="N5" s="1">
        <f t="shared" si="7"/>
        <v>5337.5921877729706</v>
      </c>
      <c r="O5" s="1">
        <f t="shared" si="8"/>
        <v>451913.13654442551</v>
      </c>
      <c r="P5" s="1">
        <f t="shared" si="1"/>
        <v>2185385.7202137127</v>
      </c>
      <c r="Q5" s="1">
        <f t="shared" si="9"/>
        <v>23.485784959508958</v>
      </c>
    </row>
    <row r="6" spans="1:21" x14ac:dyDescent="0.35">
      <c r="B6" s="1" t="s">
        <v>6</v>
      </c>
      <c r="C6" s="1">
        <v>1.4280924590513441E-2</v>
      </c>
      <c r="D6" s="1">
        <f t="shared" si="2"/>
        <v>6.8943191650106012E-2</v>
      </c>
      <c r="E6" s="1">
        <f t="shared" ref="E6:E10" si="10">E5*(1-D5)</f>
        <v>89106.570735459813</v>
      </c>
      <c r="F6" s="1">
        <f t="shared" si="3"/>
        <v>6143.2913834985375</v>
      </c>
      <c r="G6" s="1">
        <f t="shared" si="4"/>
        <v>430174.62521855271</v>
      </c>
      <c r="H6" s="1">
        <f t="shared" si="0"/>
        <v>1860145.5670490342</v>
      </c>
      <c r="I6" s="1">
        <f t="shared" si="5"/>
        <v>20.8755151465928</v>
      </c>
      <c r="K6" s="1">
        <v>1.6920662871951781E-2</v>
      </c>
      <c r="L6" s="1">
        <f t="shared" si="6"/>
        <v>8.1169701474587727E-2</v>
      </c>
      <c r="M6" s="1">
        <f t="shared" ref="M6:M10" si="11">M5*(1-L5)</f>
        <v>87713.831214998616</v>
      </c>
      <c r="N6" s="1">
        <f t="shared" si="7"/>
        <v>7119.705494913811</v>
      </c>
      <c r="O6" s="1">
        <f t="shared" si="8"/>
        <v>420769.89233770856</v>
      </c>
      <c r="P6" s="1">
        <f t="shared" si="1"/>
        <v>1733472.5836692872</v>
      </c>
      <c r="Q6" s="1">
        <f t="shared" si="9"/>
        <v>19.762819154715842</v>
      </c>
    </row>
    <row r="7" spans="1:21" x14ac:dyDescent="0.35">
      <c r="B7" s="1" t="s">
        <v>7</v>
      </c>
      <c r="C7" s="1">
        <v>2.1162835956825842E-2</v>
      </c>
      <c r="D7" s="1">
        <f t="shared" si="2"/>
        <v>0.10049716712894051</v>
      </c>
      <c r="E7" s="1">
        <f t="shared" si="10"/>
        <v>82963.279351961275</v>
      </c>
      <c r="F7" s="1">
        <f t="shared" si="3"/>
        <v>8337.5745505990344</v>
      </c>
      <c r="G7" s="1">
        <f t="shared" si="4"/>
        <v>393972.46038330882</v>
      </c>
      <c r="H7" s="1">
        <f t="shared" si="0"/>
        <v>1429970.9418304814</v>
      </c>
      <c r="I7" s="1">
        <f t="shared" si="5"/>
        <v>17.236191155896933</v>
      </c>
      <c r="K7" s="1">
        <v>2.5002978909322002E-2</v>
      </c>
      <c r="L7" s="1">
        <f t="shared" si="6"/>
        <v>0.11766025251628462</v>
      </c>
      <c r="M7" s="1">
        <f t="shared" si="11"/>
        <v>80594.125720084805</v>
      </c>
      <c r="N7" s="1">
        <f t="shared" si="7"/>
        <v>9482.7251835543721</v>
      </c>
      <c r="O7" s="1">
        <f t="shared" si="8"/>
        <v>379263.81564153807</v>
      </c>
      <c r="P7" s="1">
        <f t="shared" si="1"/>
        <v>1312702.6913315787</v>
      </c>
      <c r="Q7" s="1">
        <f t="shared" si="9"/>
        <v>16.287820974580544</v>
      </c>
    </row>
    <row r="8" spans="1:21" x14ac:dyDescent="0.35">
      <c r="B8" s="1" t="s">
        <v>8</v>
      </c>
      <c r="C8" s="1">
        <v>3.212432245909299E-2</v>
      </c>
      <c r="D8" s="1">
        <f t="shared" si="2"/>
        <v>0.14868092717522993</v>
      </c>
      <c r="E8" s="1">
        <f t="shared" si="10"/>
        <v>74625.704801362241</v>
      </c>
      <c r="F8" s="1">
        <f t="shared" si="3"/>
        <v>11095.418980971546</v>
      </c>
      <c r="G8" s="1">
        <f t="shared" si="4"/>
        <v>345389.9765543823</v>
      </c>
      <c r="H8" s="1">
        <f t="shared" si="0"/>
        <v>1035998.4814471726</v>
      </c>
      <c r="I8" s="1">
        <f t="shared" si="5"/>
        <v>13.88259560435349</v>
      </c>
      <c r="K8" s="1">
        <v>3.7499546324188955E-2</v>
      </c>
      <c r="L8" s="1">
        <f t="shared" si="6"/>
        <v>0.17142667524688876</v>
      </c>
      <c r="M8" s="1">
        <f t="shared" si="11"/>
        <v>71111.400536530433</v>
      </c>
      <c r="N8" s="1">
        <f t="shared" si="7"/>
        <v>12190.390966127226</v>
      </c>
      <c r="O8" s="1">
        <f t="shared" si="8"/>
        <v>325081.02526733413</v>
      </c>
      <c r="P8" s="1">
        <f t="shared" si="1"/>
        <v>933438.87569004064</v>
      </c>
      <c r="Q8" s="1">
        <f t="shared" si="9"/>
        <v>13.126430764227832</v>
      </c>
    </row>
    <row r="9" spans="1:21" x14ac:dyDescent="0.35">
      <c r="B9" s="1" t="s">
        <v>9</v>
      </c>
      <c r="C9" s="1">
        <v>5.4294861849139543E-2</v>
      </c>
      <c r="D9" s="1">
        <f t="shared" si="2"/>
        <v>0.23902916985739348</v>
      </c>
      <c r="E9" s="1">
        <f t="shared" si="10"/>
        <v>63530.285820390694</v>
      </c>
      <c r="F9" s="1">
        <f t="shared" si="3"/>
        <v>15185.591480450923</v>
      </c>
      <c r="G9" s="1">
        <f t="shared" si="4"/>
        <v>279687.45040082617</v>
      </c>
      <c r="H9" s="1">
        <f t="shared" si="0"/>
        <v>690608.50489279022</v>
      </c>
      <c r="I9" s="1">
        <f t="shared" si="5"/>
        <v>10.870539868894031</v>
      </c>
      <c r="K9" s="1">
        <v>5.9848570780399277E-2</v>
      </c>
      <c r="L9" s="1">
        <f t="shared" si="6"/>
        <v>0.26029686546086916</v>
      </c>
      <c r="M9" s="1">
        <f t="shared" si="11"/>
        <v>58921.009570403206</v>
      </c>
      <c r="N9" s="1">
        <f t="shared" si="7"/>
        <v>15336.954100965828</v>
      </c>
      <c r="O9" s="1">
        <f t="shared" si="8"/>
        <v>256262.66259960146</v>
      </c>
      <c r="P9" s="1">
        <f t="shared" si="1"/>
        <v>608357.85042270657</v>
      </c>
      <c r="Q9" s="1">
        <f t="shared" si="9"/>
        <v>10.324973296592878</v>
      </c>
    </row>
    <row r="10" spans="1:21" x14ac:dyDescent="0.35">
      <c r="B10" s="1" t="s">
        <v>10</v>
      </c>
      <c r="C10" s="1">
        <v>0.11764959184121146</v>
      </c>
      <c r="D10" s="1">
        <v>1</v>
      </c>
      <c r="E10" s="1">
        <f t="shared" si="10"/>
        <v>48344.694339939771</v>
      </c>
      <c r="F10" s="1">
        <f>E10</f>
        <v>48344.694339939771</v>
      </c>
      <c r="G10" s="1">
        <f>F10*(1/C10)</f>
        <v>410921.05449196399</v>
      </c>
      <c r="H10" s="1">
        <f>G10</f>
        <v>410921.05449196399</v>
      </c>
      <c r="I10" s="1">
        <f t="shared" si="5"/>
        <v>8.4998169934127237</v>
      </c>
      <c r="K10" s="1">
        <v>0.12378486550442232</v>
      </c>
      <c r="L10" s="1">
        <v>1</v>
      </c>
      <c r="M10" s="1">
        <f t="shared" si="11"/>
        <v>43584.055469437379</v>
      </c>
      <c r="N10" s="1">
        <f>M10</f>
        <v>43584.055469437379</v>
      </c>
      <c r="O10" s="1">
        <f>N10*(1/K10)</f>
        <v>352095.18782310508</v>
      </c>
      <c r="P10" s="1">
        <f>O10</f>
        <v>352095.18782310508</v>
      </c>
      <c r="Q10" s="1">
        <f t="shared" si="9"/>
        <v>8.0785320234829037</v>
      </c>
    </row>
    <row r="11" spans="1:21" x14ac:dyDescent="0.35">
      <c r="A11" t="s">
        <v>16</v>
      </c>
      <c r="B11" s="1" t="s">
        <v>1</v>
      </c>
      <c r="C11" s="1">
        <v>3.2174488972226086E-3</v>
      </c>
      <c r="D11" s="1">
        <f>(5*C11)/(1+2.5*C11)</f>
        <v>1.5958877305643163E-2</v>
      </c>
      <c r="E11" s="1">
        <v>100000</v>
      </c>
      <c r="F11" s="1">
        <f>E11-E12</f>
        <v>1595.8877305643109</v>
      </c>
      <c r="G11" s="1">
        <f>E12*5 + F11*2.5</f>
        <v>496010.28067358921</v>
      </c>
      <c r="H11" s="1">
        <f t="shared" ref="H11:H17" si="12">H12+G11</f>
        <v>3520167.1646967996</v>
      </c>
      <c r="I11" s="1">
        <f>H11/E11</f>
        <v>35.201671646967995</v>
      </c>
      <c r="K11" s="1">
        <v>3.5888767973326543E-3</v>
      </c>
      <c r="L11" s="1">
        <f>(5*K11)/(1+2.5*K11)</f>
        <v>1.7784815210032931E-2</v>
      </c>
      <c r="M11" s="1">
        <v>100000</v>
      </c>
      <c r="N11" s="1">
        <f>M11-M12</f>
        <v>1778.4815210032975</v>
      </c>
      <c r="O11" s="1">
        <f>M12*5 + N11*2.5</f>
        <v>495553.79619749176</v>
      </c>
      <c r="P11" s="1">
        <f t="shared" ref="P11:P17" si="13">P12+O11</f>
        <v>3364093.4687589617</v>
      </c>
      <c r="Q11" s="1">
        <f>P11/M11</f>
        <v>33.640934687589613</v>
      </c>
      <c r="S11" s="7">
        <f>Q11-Q3</f>
        <v>2.109652631094999</v>
      </c>
      <c r="T11" s="7">
        <f>I11-I3</f>
        <v>2.3168914530845868</v>
      </c>
      <c r="U11" s="7">
        <f>(S11-T11)/S11</f>
        <v>-9.8233623362923989E-2</v>
      </c>
    </row>
    <row r="12" spans="1:21" x14ac:dyDescent="0.35">
      <c r="B12" s="1" t="s">
        <v>4</v>
      </c>
      <c r="C12" s="1">
        <v>4.3432865932654316E-3</v>
      </c>
      <c r="D12" s="1">
        <f t="shared" ref="D12:D17" si="14">(5*C12)/(1+2.5*C12)</f>
        <v>2.1483164119573496E-2</v>
      </c>
      <c r="E12" s="1">
        <f>E11*(1-D11)</f>
        <v>98404.112269435689</v>
      </c>
      <c r="F12" s="1">
        <f t="shared" ref="F12:F17" si="15">E12-E13</f>
        <v>2114.0316939252225</v>
      </c>
      <c r="G12" s="1">
        <f t="shared" ref="G12:G17" si="16">E13*5 + F12*2.5</f>
        <v>486735.48211236537</v>
      </c>
      <c r="H12" s="1">
        <f t="shared" si="12"/>
        <v>3024156.8840232105</v>
      </c>
      <c r="I12" s="1">
        <f t="shared" ref="I12:I18" si="17">H12/E12</f>
        <v>30.73201733422388</v>
      </c>
      <c r="K12" s="1">
        <v>5.0036209122686272E-3</v>
      </c>
      <c r="L12" s="1">
        <f t="shared" ref="L12:L17" si="18">(5*K12)/(1+2.5*K12)</f>
        <v>2.4709018161358638E-2</v>
      </c>
      <c r="M12" s="1">
        <f>M11*(1-L11)</f>
        <v>98221.518478996702</v>
      </c>
      <c r="N12" s="1">
        <f t="shared" ref="N12:N17" si="19">M12-M13</f>
        <v>2426.9572839337488</v>
      </c>
      <c r="O12" s="1">
        <f t="shared" ref="O12:O17" si="20">M13*5 + N12*2.5</f>
        <v>485040.1991851491</v>
      </c>
      <c r="P12" s="1">
        <f t="shared" si="13"/>
        <v>2868539.67256147</v>
      </c>
      <c r="Q12" s="1">
        <f t="shared" ref="Q12:Q18" si="21">P12/M12</f>
        <v>29.204798673264932</v>
      </c>
    </row>
    <row r="13" spans="1:21" x14ac:dyDescent="0.35">
      <c r="B13" s="1" t="s">
        <v>5</v>
      </c>
      <c r="C13" s="1">
        <v>6.5496241449744695E-3</v>
      </c>
      <c r="D13" s="1">
        <f t="shared" si="14"/>
        <v>3.2220539663511738E-2</v>
      </c>
      <c r="E13" s="1">
        <f>E12*(1-D12)</f>
        <v>96290.080575510467</v>
      </c>
      <c r="F13" s="1">
        <f t="shared" si="15"/>
        <v>3102.5183603859768</v>
      </c>
      <c r="G13" s="1">
        <f t="shared" si="16"/>
        <v>473694.10697658738</v>
      </c>
      <c r="H13" s="1">
        <f t="shared" si="12"/>
        <v>2537421.4019108452</v>
      </c>
      <c r="I13" s="1">
        <f t="shared" si="17"/>
        <v>26.351846283075908</v>
      </c>
      <c r="K13" s="1">
        <v>7.6925102950964374E-3</v>
      </c>
      <c r="L13" s="1">
        <f t="shared" si="18"/>
        <v>3.7736824203753148E-2</v>
      </c>
      <c r="M13" s="1">
        <f>M12*(1-L12)</f>
        <v>95794.561195062954</v>
      </c>
      <c r="N13" s="1">
        <f t="shared" si="19"/>
        <v>3614.9825154937571</v>
      </c>
      <c r="O13" s="1">
        <f t="shared" si="20"/>
        <v>469935.34968658036</v>
      </c>
      <c r="P13" s="1">
        <f t="shared" si="13"/>
        <v>2383499.4733763207</v>
      </c>
      <c r="Q13" s="1">
        <f t="shared" si="21"/>
        <v>24.881365326397685</v>
      </c>
    </row>
    <row r="14" spans="1:21" x14ac:dyDescent="0.35">
      <c r="B14" s="1" t="s">
        <v>6</v>
      </c>
      <c r="C14" s="1">
        <v>9.496631061774799E-3</v>
      </c>
      <c r="D14" s="1">
        <f t="shared" si="14"/>
        <v>4.6381974069731387E-2</v>
      </c>
      <c r="E14" s="1">
        <f t="shared" ref="E14:E18" si="22">E13*(1-D13)</f>
        <v>93187.56221512449</v>
      </c>
      <c r="F14" s="1">
        <f t="shared" si="15"/>
        <v>4322.2230942833849</v>
      </c>
      <c r="G14" s="1">
        <f t="shared" si="16"/>
        <v>455132.25333991402</v>
      </c>
      <c r="H14" s="1">
        <f t="shared" si="12"/>
        <v>2063727.2949342579</v>
      </c>
      <c r="I14" s="1">
        <f t="shared" si="17"/>
        <v>22.145952162265186</v>
      </c>
      <c r="K14" s="1">
        <v>1.2006629099313968E-2</v>
      </c>
      <c r="L14" s="1">
        <f t="shared" si="18"/>
        <v>5.8283669491248781E-2</v>
      </c>
      <c r="M14" s="1">
        <f t="shared" ref="M14:M18" si="23">M13*(1-L13)</f>
        <v>92179.578679569197</v>
      </c>
      <c r="N14" s="1">
        <f t="shared" si="19"/>
        <v>5372.5640976025752</v>
      </c>
      <c r="O14" s="1">
        <f t="shared" si="20"/>
        <v>447466.48315383954</v>
      </c>
      <c r="P14" s="1">
        <f t="shared" si="13"/>
        <v>1913564.1236897402</v>
      </c>
      <c r="Q14" s="1">
        <f t="shared" si="21"/>
        <v>20.759089497920055</v>
      </c>
    </row>
    <row r="15" spans="1:21" x14ac:dyDescent="0.35">
      <c r="B15" s="1" t="s">
        <v>7</v>
      </c>
      <c r="C15" s="1">
        <v>1.5067431256342696E-2</v>
      </c>
      <c r="D15" s="1">
        <f t="shared" si="14"/>
        <v>7.2602329750305825E-2</v>
      </c>
      <c r="E15" s="1">
        <f t="shared" si="22"/>
        <v>88865.339120841105</v>
      </c>
      <c r="F15" s="1">
        <f t="shared" si="15"/>
        <v>6451.8306542240607</v>
      </c>
      <c r="G15" s="1">
        <f t="shared" si="16"/>
        <v>428197.11896864534</v>
      </c>
      <c r="H15" s="1">
        <f t="shared" si="12"/>
        <v>1608595.0415943437</v>
      </c>
      <c r="I15" s="1">
        <f t="shared" si="17"/>
        <v>18.101489934190649</v>
      </c>
      <c r="K15" s="1">
        <v>1.9252327384423232E-2</v>
      </c>
      <c r="L15" s="1">
        <f t="shared" si="18"/>
        <v>9.1841242740533569E-2</v>
      </c>
      <c r="M15" s="1">
        <f t="shared" si="23"/>
        <v>86807.014581966621</v>
      </c>
      <c r="N15" s="1">
        <f t="shared" si="19"/>
        <v>7972.4640978034295</v>
      </c>
      <c r="O15" s="1">
        <f t="shared" si="20"/>
        <v>414103.91266532458</v>
      </c>
      <c r="P15" s="1">
        <f t="shared" si="13"/>
        <v>1466097.6405359006</v>
      </c>
      <c r="Q15" s="1">
        <f t="shared" si="21"/>
        <v>16.889160946222301</v>
      </c>
    </row>
    <row r="16" spans="1:21" x14ac:dyDescent="0.35">
      <c r="B16" s="1" t="s">
        <v>8</v>
      </c>
      <c r="C16" s="1">
        <v>2.5820862802165279E-2</v>
      </c>
      <c r="D16" s="1">
        <f t="shared" si="14"/>
        <v>0.12127570562065931</v>
      </c>
      <c r="E16" s="1">
        <f t="shared" si="22"/>
        <v>82413.508466617044</v>
      </c>
      <c r="F16" s="1">
        <f t="shared" si="15"/>
        <v>9994.7563919631648</v>
      </c>
      <c r="G16" s="1">
        <f t="shared" si="16"/>
        <v>387080.65135317727</v>
      </c>
      <c r="H16" s="1">
        <f t="shared" si="12"/>
        <v>1180397.9226256984</v>
      </c>
      <c r="I16" s="1">
        <f t="shared" si="17"/>
        <v>14.322869449294688</v>
      </c>
      <c r="K16" s="1">
        <v>3.1846789758187034E-2</v>
      </c>
      <c r="L16" s="1">
        <f t="shared" si="18"/>
        <v>0.14749114970158592</v>
      </c>
      <c r="M16" s="1">
        <f t="shared" si="23"/>
        <v>78834.550484163192</v>
      </c>
      <c r="N16" s="1">
        <f t="shared" si="19"/>
        <v>11627.398487116952</v>
      </c>
      <c r="O16" s="1">
        <f t="shared" si="20"/>
        <v>365104.2562030236</v>
      </c>
      <c r="P16" s="1">
        <f t="shared" si="13"/>
        <v>1051993.7278705761</v>
      </c>
      <c r="Q16" s="1">
        <f t="shared" si="21"/>
        <v>13.344323287311793</v>
      </c>
    </row>
    <row r="17" spans="1:21" x14ac:dyDescent="0.35">
      <c r="B17" s="1" t="s">
        <v>9</v>
      </c>
      <c r="C17" s="1">
        <v>4.7493623795268863E-2</v>
      </c>
      <c r="D17" s="1">
        <f t="shared" si="14"/>
        <v>0.21226503024766002</v>
      </c>
      <c r="E17" s="1">
        <f t="shared" si="22"/>
        <v>72418.752074653879</v>
      </c>
      <c r="F17" s="1">
        <f t="shared" si="15"/>
        <v>15371.968599624204</v>
      </c>
      <c r="G17" s="1">
        <f t="shared" si="16"/>
        <v>323663.83887420892</v>
      </c>
      <c r="H17" s="1">
        <f t="shared" si="12"/>
        <v>793317.27127252112</v>
      </c>
      <c r="I17" s="1">
        <f t="shared" si="17"/>
        <v>10.954583564968353</v>
      </c>
      <c r="K17" s="1">
        <v>5.3694554802983518E-2</v>
      </c>
      <c r="L17" s="1">
        <f t="shared" si="18"/>
        <v>0.23669913704959644</v>
      </c>
      <c r="M17" s="1">
        <f t="shared" si="23"/>
        <v>67207.15199704624</v>
      </c>
      <c r="N17" s="1">
        <f t="shared" si="19"/>
        <v>15907.874881261909</v>
      </c>
      <c r="O17" s="1">
        <f t="shared" si="20"/>
        <v>296266.07278207643</v>
      </c>
      <c r="P17" s="1">
        <f t="shared" si="13"/>
        <v>686889.4716675526</v>
      </c>
      <c r="Q17" s="1">
        <f t="shared" si="21"/>
        <v>10.220481768037745</v>
      </c>
    </row>
    <row r="18" spans="1:21" x14ac:dyDescent="0.35">
      <c r="B18" s="1" t="s">
        <v>10</v>
      </c>
      <c r="C18" s="1">
        <v>0.12146570117398482</v>
      </c>
      <c r="D18" s="1">
        <v>1</v>
      </c>
      <c r="E18" s="1">
        <f t="shared" si="22"/>
        <v>57046.783475029675</v>
      </c>
      <c r="F18" s="1">
        <f>E18</f>
        <v>57046.783475029675</v>
      </c>
      <c r="G18" s="1">
        <f>F18*(1/C18)</f>
        <v>469653.4323983122</v>
      </c>
      <c r="H18" s="1">
        <f>G18</f>
        <v>469653.4323983122</v>
      </c>
      <c r="I18" s="1">
        <f t="shared" si="17"/>
        <v>8.2327767454914849</v>
      </c>
      <c r="K18" s="1">
        <v>0.13132668770521955</v>
      </c>
      <c r="L18" s="1">
        <v>1</v>
      </c>
      <c r="M18" s="1">
        <f t="shared" si="23"/>
        <v>51299.277115784331</v>
      </c>
      <c r="N18" s="1">
        <f>M18</f>
        <v>51299.277115784331</v>
      </c>
      <c r="O18" s="1">
        <f>N18*(1/K18)</f>
        <v>390623.39888547611</v>
      </c>
      <c r="P18" s="1">
        <f>O18</f>
        <v>390623.39888547611</v>
      </c>
      <c r="Q18" s="1">
        <f t="shared" si="21"/>
        <v>7.6145985060145183</v>
      </c>
    </row>
    <row r="19" spans="1:21" x14ac:dyDescent="0.35">
      <c r="A19" t="s">
        <v>40</v>
      </c>
      <c r="B19" s="1" t="s">
        <v>1</v>
      </c>
      <c r="C19" s="1">
        <v>7.6536368421121319E-3</v>
      </c>
      <c r="D19" s="1">
        <f>(5*C19)/(1+2.5*C19)</f>
        <v>3.7549704702261516E-2</v>
      </c>
      <c r="E19" s="1">
        <v>100000</v>
      </c>
      <c r="F19" s="1">
        <f>E19-E20</f>
        <v>3754.9704702261515</v>
      </c>
      <c r="G19" s="1">
        <f>E20*5 + F19*2.5</f>
        <v>490612.57382443466</v>
      </c>
      <c r="H19" s="1">
        <f t="shared" ref="H19:H25" si="24">H20+G19</f>
        <v>2923985.1105625685</v>
      </c>
      <c r="I19" s="1">
        <f>H19/E19</f>
        <v>29.239851105625686</v>
      </c>
      <c r="K19" s="1">
        <v>9.5603116184939489E-3</v>
      </c>
      <c r="L19" s="1">
        <f>(5*K19)/(1+2.5*K19)</f>
        <v>4.6685732710348135E-2</v>
      </c>
      <c r="M19" s="1">
        <v>100000</v>
      </c>
      <c r="N19" s="1">
        <f>M19-M20</f>
        <v>4668.5732710348093</v>
      </c>
      <c r="O19" s="1">
        <f>M20*5 + N19*2.5</f>
        <v>488328.56682241301</v>
      </c>
      <c r="P19" s="1">
        <f t="shared" ref="P19:P25" si="25">P20+O19</f>
        <v>2680720.528937798</v>
      </c>
      <c r="Q19" s="1">
        <f>P19/M19</f>
        <v>26.807205289377979</v>
      </c>
    </row>
    <row r="20" spans="1:21" x14ac:dyDescent="0.35">
      <c r="B20" s="1" t="s">
        <v>4</v>
      </c>
      <c r="C20" s="1">
        <v>1.1240405620175229E-2</v>
      </c>
      <c r="D20" s="1">
        <f t="shared" ref="D20:D25" si="26">(5*C20)/(1+2.5*C20)</f>
        <v>5.4665861946245391E-2</v>
      </c>
      <c r="E20" s="1">
        <f>E19*(1-D19)</f>
        <v>96245.029529773848</v>
      </c>
      <c r="F20" s="1">
        <f t="shared" ref="F20:F25" si="27">E20-E21</f>
        <v>5261.3174972869165</v>
      </c>
      <c r="G20" s="1">
        <f t="shared" ref="G20:G25" si="28">E21*5 + F20*2.5</f>
        <v>468071.85390565195</v>
      </c>
      <c r="H20" s="1">
        <f t="shared" si="24"/>
        <v>2433372.536738134</v>
      </c>
      <c r="I20" s="1">
        <f t="shared" ref="I20:I26" si="29">H20/E20</f>
        <v>25.283098240261424</v>
      </c>
      <c r="K20" s="1">
        <v>1.4796171974309555E-2</v>
      </c>
      <c r="L20" s="1">
        <f t="shared" ref="L20:L25" si="30">(5*K20)/(1+2.5*K20)</f>
        <v>7.1341892592132972E-2</v>
      </c>
      <c r="M20" s="1">
        <f>M19*(1-L19)</f>
        <v>95331.426728965191</v>
      </c>
      <c r="N20" s="1">
        <f t="shared" ref="N20:N25" si="31">M20-M21</f>
        <v>6801.1244063526246</v>
      </c>
      <c r="O20" s="1">
        <f t="shared" ref="O20:O25" si="32">M21*5 + N20*2.5</f>
        <v>459654.32262894436</v>
      </c>
      <c r="P20" s="1">
        <f t="shared" si="25"/>
        <v>2192391.9621153851</v>
      </c>
      <c r="Q20" s="1">
        <f t="shared" ref="Q20:Q26" si="33">P20/M20</f>
        <v>22.99757842026774</v>
      </c>
    </row>
    <row r="21" spans="1:21" x14ac:dyDescent="0.35">
      <c r="B21" s="1" t="s">
        <v>5</v>
      </c>
      <c r="C21" s="1">
        <v>1.5361257816355639E-2</v>
      </c>
      <c r="D21" s="1">
        <f t="shared" si="26"/>
        <v>7.3965770891166446E-2</v>
      </c>
      <c r="E21" s="1">
        <f>E20*(1-D20)</f>
        <v>90983.712032486932</v>
      </c>
      <c r="F21" s="1">
        <f t="shared" si="27"/>
        <v>6729.6803990227927</v>
      </c>
      <c r="G21" s="1">
        <f t="shared" si="28"/>
        <v>438094.35916487768</v>
      </c>
      <c r="H21" s="1">
        <f t="shared" si="24"/>
        <v>1965300.6828324818</v>
      </c>
      <c r="I21" s="1">
        <f t="shared" si="29"/>
        <v>21.600577058570057</v>
      </c>
      <c r="K21" s="1">
        <v>2.0218858606679973E-2</v>
      </c>
      <c r="L21" s="1">
        <f t="shared" si="30"/>
        <v>9.6230134333902387E-2</v>
      </c>
      <c r="M21" s="1">
        <f>M20*(1-L20)</f>
        <v>88530.302322612566</v>
      </c>
      <c r="N21" s="1">
        <f t="shared" si="31"/>
        <v>8519.2828851259983</v>
      </c>
      <c r="O21" s="1">
        <f t="shared" si="32"/>
        <v>421353.30440024781</v>
      </c>
      <c r="P21" s="1">
        <f t="shared" si="25"/>
        <v>1732737.6394864409</v>
      </c>
      <c r="Q21" s="1">
        <f t="shared" si="33"/>
        <v>19.572254855430014</v>
      </c>
    </row>
    <row r="22" spans="1:21" x14ac:dyDescent="0.35">
      <c r="B22" s="1" t="s">
        <v>6</v>
      </c>
      <c r="C22" s="1">
        <v>2.0983021714690311E-2</v>
      </c>
      <c r="D22" s="1">
        <f t="shared" si="26"/>
        <v>9.9685833548465413E-2</v>
      </c>
      <c r="E22" s="1">
        <f t="shared" ref="E22:E26" si="34">E21*(1-D21)</f>
        <v>84254.031633464139</v>
      </c>
      <c r="F22" s="1">
        <f t="shared" si="27"/>
        <v>8398.9333732006489</v>
      </c>
      <c r="G22" s="1">
        <f t="shared" si="28"/>
        <v>400272.82473431912</v>
      </c>
      <c r="H22" s="1">
        <f t="shared" si="24"/>
        <v>1527206.323667604</v>
      </c>
      <c r="I22" s="1">
        <f t="shared" si="29"/>
        <v>18.126210628252309</v>
      </c>
      <c r="K22" s="1">
        <v>2.8189233278955953E-2</v>
      </c>
      <c r="L22" s="1">
        <f t="shared" si="30"/>
        <v>0.13166717464187749</v>
      </c>
      <c r="M22" s="1">
        <f t="shared" ref="M22:M26" si="35">M21*(1-L21)</f>
        <v>80011.019437486568</v>
      </c>
      <c r="N22" s="1">
        <f t="shared" si="31"/>
        <v>10534.824869550197</v>
      </c>
      <c r="O22" s="1">
        <f t="shared" si="32"/>
        <v>373718.03501355735</v>
      </c>
      <c r="P22" s="1">
        <f t="shared" si="25"/>
        <v>1311384.3350861932</v>
      </c>
      <c r="Q22" s="1">
        <f t="shared" si="33"/>
        <v>16.390046574906989</v>
      </c>
    </row>
    <row r="23" spans="1:21" x14ac:dyDescent="0.35">
      <c r="B23" s="1" t="s">
        <v>7</v>
      </c>
      <c r="C23" s="1">
        <v>3.0298733267456308E-2</v>
      </c>
      <c r="D23" s="1">
        <f t="shared" si="26"/>
        <v>0.14082650458849405</v>
      </c>
      <c r="E23" s="1">
        <f t="shared" si="34"/>
        <v>75855.09826026349</v>
      </c>
      <c r="F23" s="1">
        <f t="shared" si="27"/>
        <v>10682.40834320966</v>
      </c>
      <c r="G23" s="1">
        <f t="shared" si="28"/>
        <v>352569.47044329328</v>
      </c>
      <c r="H23" s="1">
        <f t="shared" si="24"/>
        <v>1126933.4989332848</v>
      </c>
      <c r="I23" s="1">
        <f t="shared" si="29"/>
        <v>14.856397589344713</v>
      </c>
      <c r="K23" s="1">
        <v>3.8589123563378867E-2</v>
      </c>
      <c r="L23" s="1">
        <f t="shared" si="30"/>
        <v>0.17596935943078623</v>
      </c>
      <c r="M23" s="1">
        <f t="shared" si="35"/>
        <v>69476.194567936371</v>
      </c>
      <c r="N23" s="1">
        <f t="shared" si="31"/>
        <v>12225.681453808436</v>
      </c>
      <c r="O23" s="1">
        <f t="shared" si="32"/>
        <v>316816.76920516079</v>
      </c>
      <c r="P23" s="1">
        <f t="shared" si="25"/>
        <v>937666.30007263587</v>
      </c>
      <c r="Q23" s="1">
        <f t="shared" si="33"/>
        <v>13.496224223330934</v>
      </c>
    </row>
    <row r="24" spans="1:21" x14ac:dyDescent="0.35">
      <c r="B24" s="1" t="s">
        <v>8</v>
      </c>
      <c r="C24" s="1">
        <v>4.7122822388313501E-2</v>
      </c>
      <c r="D24" s="1">
        <f t="shared" si="26"/>
        <v>0.21078245183999428</v>
      </c>
      <c r="E24" s="1">
        <f t="shared" si="34"/>
        <v>65172.689917053831</v>
      </c>
      <c r="F24" s="1">
        <f t="shared" si="27"/>
        <v>13737.259373724286</v>
      </c>
      <c r="G24" s="1">
        <f t="shared" si="28"/>
        <v>291520.3011509584</v>
      </c>
      <c r="H24" s="1">
        <f t="shared" si="24"/>
        <v>774364.02848999156</v>
      </c>
      <c r="I24" s="1">
        <f t="shared" si="29"/>
        <v>11.881725757760425</v>
      </c>
      <c r="K24" s="1">
        <v>5.6762068132801505E-2</v>
      </c>
      <c r="L24" s="1">
        <f t="shared" si="30"/>
        <v>0.24854107682294752</v>
      </c>
      <c r="M24" s="1">
        <f t="shared" si="35"/>
        <v>57250.513114127934</v>
      </c>
      <c r="N24" s="1">
        <f t="shared" si="31"/>
        <v>14229.104178051632</v>
      </c>
      <c r="O24" s="1">
        <f t="shared" si="32"/>
        <v>250679.80512551061</v>
      </c>
      <c r="P24" s="1">
        <f t="shared" si="25"/>
        <v>620849.53086747508</v>
      </c>
      <c r="Q24" s="1">
        <f t="shared" si="33"/>
        <v>10.844436094918869</v>
      </c>
    </row>
    <row r="25" spans="1:21" x14ac:dyDescent="0.35">
      <c r="B25" s="1" t="s">
        <v>9</v>
      </c>
      <c r="C25" s="1">
        <v>7.425638821008293E-2</v>
      </c>
      <c r="D25" s="1">
        <f t="shared" si="26"/>
        <v>0.31314871051221066</v>
      </c>
      <c r="E25" s="1">
        <f t="shared" si="34"/>
        <v>51435.430543329545</v>
      </c>
      <c r="F25" s="1">
        <f t="shared" si="27"/>
        <v>16106.938749284018</v>
      </c>
      <c r="G25" s="1">
        <f t="shared" si="28"/>
        <v>216909.80584343767</v>
      </c>
      <c r="H25" s="1">
        <f t="shared" si="24"/>
        <v>482843.72733903321</v>
      </c>
      <c r="I25" s="1">
        <f t="shared" si="29"/>
        <v>9.3873760215204669</v>
      </c>
      <c r="K25" s="1">
        <v>8.4349236383295043E-2</v>
      </c>
      <c r="L25" s="1">
        <f t="shared" si="30"/>
        <v>0.34829924379830901</v>
      </c>
      <c r="M25" s="1">
        <f t="shared" si="35"/>
        <v>43021.408936076303</v>
      </c>
      <c r="N25" s="1">
        <f t="shared" si="31"/>
        <v>14984.324199573191</v>
      </c>
      <c r="O25" s="1">
        <f t="shared" si="32"/>
        <v>177646.23418144856</v>
      </c>
      <c r="P25" s="1">
        <f t="shared" si="25"/>
        <v>370169.72574196442</v>
      </c>
      <c r="Q25" s="1">
        <f t="shared" si="33"/>
        <v>8.6043143378215259</v>
      </c>
    </row>
    <row r="26" spans="1:21" x14ac:dyDescent="0.35">
      <c r="B26" s="1" t="s">
        <v>10</v>
      </c>
      <c r="C26" s="1">
        <v>0.13284688013984949</v>
      </c>
      <c r="D26" s="1">
        <v>1</v>
      </c>
      <c r="E26" s="1">
        <f t="shared" si="34"/>
        <v>35328.491794045527</v>
      </c>
      <c r="F26" s="1">
        <f>E26</f>
        <v>35328.491794045527</v>
      </c>
      <c r="G26" s="1">
        <f>F26*(1/C26)</f>
        <v>265933.92149559554</v>
      </c>
      <c r="H26" s="1">
        <f>G26</f>
        <v>265933.92149559554</v>
      </c>
      <c r="I26" s="1">
        <f t="shared" si="29"/>
        <v>7.5274631888026882</v>
      </c>
      <c r="K26" s="1">
        <v>0.14562942168379603</v>
      </c>
      <c r="L26" s="1">
        <v>1</v>
      </c>
      <c r="M26" s="1">
        <f t="shared" si="35"/>
        <v>28037.084736503111</v>
      </c>
      <c r="N26" s="1">
        <f>M26</f>
        <v>28037.084736503111</v>
      </c>
      <c r="O26" s="1">
        <f>N26*(1/K26)</f>
        <v>192523.49156051586</v>
      </c>
      <c r="P26" s="1">
        <f>O26</f>
        <v>192523.49156051586</v>
      </c>
      <c r="Q26" s="1">
        <f t="shared" si="33"/>
        <v>6.8667442913513161</v>
      </c>
    </row>
    <row r="27" spans="1:21" x14ac:dyDescent="0.35">
      <c r="A27" t="s">
        <v>17</v>
      </c>
      <c r="B27" s="1" t="s">
        <v>1</v>
      </c>
      <c r="C27" s="1">
        <v>5.2821945637393031E-3</v>
      </c>
      <c r="D27" s="1">
        <f>(5*C27)/(1+2.5*C27)</f>
        <v>2.6066748722702964E-2</v>
      </c>
      <c r="E27" s="1">
        <v>100000</v>
      </c>
      <c r="F27" s="1">
        <f>E27-E28</f>
        <v>2606.6748722703051</v>
      </c>
      <c r="G27" s="1">
        <f>E28*5 + F27*2.5</f>
        <v>493483.3128193242</v>
      </c>
      <c r="H27" s="1">
        <f t="shared" ref="H27:H33" si="36">H28+G27</f>
        <v>3172782.4102073507</v>
      </c>
      <c r="I27" s="1">
        <f>H27/E27</f>
        <v>31.727824102073509</v>
      </c>
      <c r="K27" s="1">
        <v>6.0886965223208907E-3</v>
      </c>
      <c r="L27" s="1">
        <f>(5*K27)/(1+2.5*K27)</f>
        <v>2.998702783142462E-2</v>
      </c>
      <c r="M27" s="1">
        <v>100000</v>
      </c>
      <c r="N27" s="1">
        <f>M27-M28</f>
        <v>2998.7027831424639</v>
      </c>
      <c r="O27" s="1">
        <f>M28*5 + N27*2.5</f>
        <v>492503.24304214388</v>
      </c>
      <c r="P27" s="1">
        <f t="shared" ref="P27:P33" si="37">P28+O27</f>
        <v>2999081.2059649783</v>
      </c>
      <c r="Q27" s="1">
        <f>P27/M27</f>
        <v>29.990812059649784</v>
      </c>
      <c r="S27" s="7">
        <f>Q27-Q19</f>
        <v>3.1836067702718047</v>
      </c>
      <c r="T27" s="7">
        <f>I27-I19</f>
        <v>2.487972996447823</v>
      </c>
      <c r="U27" s="7">
        <f>(S27-T27)/S27</f>
        <v>0.21850492979212727</v>
      </c>
    </row>
    <row r="28" spans="1:21" x14ac:dyDescent="0.35">
      <c r="B28" s="1" t="s">
        <v>4</v>
      </c>
      <c r="C28" s="1">
        <v>7.243863822460346E-3</v>
      </c>
      <c r="D28" s="1">
        <f t="shared" ref="D28:D33" si="38">(5*C28)/(1+2.5*C28)</f>
        <v>3.5575066764509132E-2</v>
      </c>
      <c r="E28" s="1">
        <f>E27*(1-D27)</f>
        <v>97393.325127729695</v>
      </c>
      <c r="F28" s="1">
        <f t="shared" ref="F28:F33" si="39">E28-E29</f>
        <v>3464.774043836529</v>
      </c>
      <c r="G28" s="1">
        <f t="shared" ref="G28:G33" si="40">E29*5 + F28*2.5</f>
        <v>478304.69052905717</v>
      </c>
      <c r="H28" s="1">
        <f t="shared" si="36"/>
        <v>2679299.0973880268</v>
      </c>
      <c r="I28" s="1">
        <f t="shared" ref="I28:I34" si="41">H28/E28</f>
        <v>27.510089565934539</v>
      </c>
      <c r="K28" s="1">
        <v>8.6621603897620286E-3</v>
      </c>
      <c r="L28" s="1">
        <f t="shared" ref="L28:L33" si="42">(5*K28)/(1+2.5*K28)</f>
        <v>4.2392769526302526E-2</v>
      </c>
      <c r="M28" s="1">
        <f>M27*(1-L27)</f>
        <v>97001.297216857536</v>
      </c>
      <c r="N28" s="1">
        <f t="shared" ref="N28:N33" si="43">M28-M29</f>
        <v>4112.1536366666114</v>
      </c>
      <c r="O28" s="1">
        <f t="shared" ref="O28:O33" si="44">M29*5 + N28*2.5</f>
        <v>474726.1019926212</v>
      </c>
      <c r="P28" s="1">
        <f t="shared" si="37"/>
        <v>2506577.9629228343</v>
      </c>
      <c r="Q28" s="1">
        <f t="shared" ref="Q28:Q34" si="45">P28/M28</f>
        <v>25.840664350282776</v>
      </c>
    </row>
    <row r="29" spans="1:21" x14ac:dyDescent="0.35">
      <c r="B29" s="1" t="s">
        <v>5</v>
      </c>
      <c r="C29" s="1">
        <v>9.9902278098189072E-3</v>
      </c>
      <c r="D29" s="1">
        <f t="shared" si="38"/>
        <v>4.8733980139902495E-2</v>
      </c>
      <c r="E29" s="1">
        <f>E28*(1-D28)</f>
        <v>93928.551083893166</v>
      </c>
      <c r="F29" s="1">
        <f t="shared" si="39"/>
        <v>4577.5121430922591</v>
      </c>
      <c r="G29" s="1">
        <f t="shared" si="40"/>
        <v>458198.9750617352</v>
      </c>
      <c r="H29" s="1">
        <f t="shared" si="36"/>
        <v>2200994.4068589695</v>
      </c>
      <c r="I29" s="1">
        <f t="shared" si="41"/>
        <v>23.432645148471742</v>
      </c>
      <c r="K29" s="1">
        <v>1.2280258732712337E-2</v>
      </c>
      <c r="L29" s="1">
        <f t="shared" si="42"/>
        <v>5.957238297298062E-2</v>
      </c>
      <c r="M29" s="1">
        <f>M28*(1-L28)</f>
        <v>92889.143580190925</v>
      </c>
      <c r="N29" s="1">
        <f t="shared" si="43"/>
        <v>5533.6276353913127</v>
      </c>
      <c r="O29" s="1">
        <f t="shared" si="44"/>
        <v>450611.64881247637</v>
      </c>
      <c r="P29" s="1">
        <f t="shared" si="37"/>
        <v>2031851.8609302132</v>
      </c>
      <c r="Q29" s="1">
        <f t="shared" si="45"/>
        <v>21.873943311535879</v>
      </c>
    </row>
    <row r="30" spans="1:21" x14ac:dyDescent="0.35">
      <c r="B30" s="1" t="s">
        <v>6</v>
      </c>
      <c r="C30" s="1">
        <v>1.4231574458387259E-2</v>
      </c>
      <c r="D30" s="1">
        <f t="shared" si="38"/>
        <v>6.8713132150755099E-2</v>
      </c>
      <c r="E30" s="1">
        <f t="shared" ref="E30:E34" si="46">E29*(1-D29)</f>
        <v>89351.038940800907</v>
      </c>
      <c r="F30" s="1">
        <f t="shared" si="39"/>
        <v>6139.5897465465241</v>
      </c>
      <c r="G30" s="1">
        <f t="shared" si="40"/>
        <v>431406.22033763817</v>
      </c>
      <c r="H30" s="1">
        <f t="shared" si="36"/>
        <v>1742795.4317972343</v>
      </c>
      <c r="I30" s="1">
        <f t="shared" si="41"/>
        <v>19.505038245295783</v>
      </c>
      <c r="K30" s="1">
        <v>1.8324992985468254E-2</v>
      </c>
      <c r="L30" s="1">
        <f t="shared" si="42"/>
        <v>8.7611274930947419E-2</v>
      </c>
      <c r="M30" s="1">
        <f t="shared" ref="M30:M34" si="47">M29*(1-L29)</f>
        <v>87355.515944799612</v>
      </c>
      <c r="N30" s="1">
        <f t="shared" si="43"/>
        <v>7653.3281241746008</v>
      </c>
      <c r="O30" s="1">
        <f t="shared" si="44"/>
        <v>417644.25941356155</v>
      </c>
      <c r="P30" s="1">
        <f t="shared" si="37"/>
        <v>1581240.2121177369</v>
      </c>
      <c r="Q30" s="1">
        <f t="shared" si="45"/>
        <v>18.101206260597561</v>
      </c>
    </row>
    <row r="31" spans="1:21" x14ac:dyDescent="0.35">
      <c r="B31" s="1" t="s">
        <v>7</v>
      </c>
      <c r="C31" s="1">
        <v>2.239664833965058E-2</v>
      </c>
      <c r="D31" s="1">
        <f t="shared" si="38"/>
        <v>0.10604557790733869</v>
      </c>
      <c r="E31" s="1">
        <f t="shared" si="46"/>
        <v>83211.449194254383</v>
      </c>
      <c r="F31" s="1">
        <f t="shared" si="39"/>
        <v>8824.2062183118542</v>
      </c>
      <c r="G31" s="1">
        <f t="shared" si="40"/>
        <v>393996.73042549228</v>
      </c>
      <c r="H31" s="1">
        <f t="shared" si="36"/>
        <v>1311389.2114595962</v>
      </c>
      <c r="I31" s="1">
        <f t="shared" si="41"/>
        <v>15.759720857621422</v>
      </c>
      <c r="K31" s="1">
        <v>2.8049217662105812E-2</v>
      </c>
      <c r="L31" s="1">
        <f t="shared" si="42"/>
        <v>0.13105603984188263</v>
      </c>
      <c r="M31" s="1">
        <f t="shared" si="47"/>
        <v>79702.187820625011</v>
      </c>
      <c r="N31" s="1">
        <f t="shared" si="43"/>
        <v>10445.453102505038</v>
      </c>
      <c r="O31" s="1">
        <f t="shared" si="44"/>
        <v>372397.30634686246</v>
      </c>
      <c r="P31" s="1">
        <f t="shared" si="37"/>
        <v>1163595.9527041754</v>
      </c>
      <c r="Q31" s="1">
        <f t="shared" si="45"/>
        <v>14.599297516436113</v>
      </c>
    </row>
    <row r="32" spans="1:21" x14ac:dyDescent="0.35">
      <c r="B32" s="1" t="s">
        <v>8</v>
      </c>
      <c r="C32" s="1">
        <v>3.7663409632146171E-2</v>
      </c>
      <c r="D32" s="1">
        <f t="shared" si="38"/>
        <v>0.17211130198799149</v>
      </c>
      <c r="E32" s="1">
        <f t="shared" si="46"/>
        <v>74387.242975942529</v>
      </c>
      <c r="F32" s="1">
        <f t="shared" si="39"/>
        <v>12802.885239886542</v>
      </c>
      <c r="G32" s="1">
        <f t="shared" si="40"/>
        <v>339929.00177999627</v>
      </c>
      <c r="H32" s="1">
        <f t="shared" si="36"/>
        <v>917392.48103410401</v>
      </c>
      <c r="I32" s="1">
        <f t="shared" si="41"/>
        <v>12.332658723899696</v>
      </c>
      <c r="K32" s="1">
        <v>4.5144194101119473E-2</v>
      </c>
      <c r="L32" s="1">
        <f t="shared" si="42"/>
        <v>0.20282953119170397</v>
      </c>
      <c r="M32" s="1">
        <f t="shared" si="47"/>
        <v>69256.734718119973</v>
      </c>
      <c r="N32" s="1">
        <f t="shared" si="43"/>
        <v>14047.311034744482</v>
      </c>
      <c r="O32" s="1">
        <f t="shared" si="44"/>
        <v>311165.39600373869</v>
      </c>
      <c r="P32" s="1">
        <f t="shared" si="37"/>
        <v>791198.6463573128</v>
      </c>
      <c r="Q32" s="1">
        <f t="shared" si="45"/>
        <v>11.424140187630124</v>
      </c>
    </row>
    <row r="33" spans="2:17" x14ac:dyDescent="0.35">
      <c r="B33" s="1" t="s">
        <v>9</v>
      </c>
      <c r="C33" s="1">
        <v>6.5422852040633556E-2</v>
      </c>
      <c r="D33" s="1">
        <f t="shared" si="38"/>
        <v>0.28113296007614963</v>
      </c>
      <c r="E33" s="1">
        <f t="shared" si="46"/>
        <v>61584.357736055987</v>
      </c>
      <c r="F33" s="1">
        <f t="shared" si="39"/>
        <v>17313.392784725947</v>
      </c>
      <c r="G33" s="1">
        <f t="shared" si="40"/>
        <v>264638.30671846506</v>
      </c>
      <c r="H33" s="1">
        <f t="shared" si="36"/>
        <v>577463.47925410769</v>
      </c>
      <c r="I33" s="1">
        <f t="shared" si="41"/>
        <v>9.3767882053597891</v>
      </c>
      <c r="K33" s="1">
        <v>7.4050813867391305E-2</v>
      </c>
      <c r="L33" s="1">
        <f t="shared" si="42"/>
        <v>0.31241719959626912</v>
      </c>
      <c r="M33" s="1">
        <f t="shared" si="47"/>
        <v>55209.423683375491</v>
      </c>
      <c r="N33" s="1">
        <f t="shared" si="43"/>
        <v>17248.373538484106</v>
      </c>
      <c r="O33" s="1">
        <f t="shared" si="44"/>
        <v>232926.18457066716</v>
      </c>
      <c r="P33" s="1">
        <f t="shared" si="37"/>
        <v>480033.25035357405</v>
      </c>
      <c r="Q33" s="1">
        <f t="shared" si="45"/>
        <v>8.6947701737759733</v>
      </c>
    </row>
    <row r="34" spans="2:17" x14ac:dyDescent="0.35">
      <c r="B34" s="1" t="s">
        <v>10</v>
      </c>
      <c r="C34" s="1">
        <v>0.14151982908691885</v>
      </c>
      <c r="D34" s="1">
        <v>1</v>
      </c>
      <c r="E34" s="1">
        <f t="shared" si="46"/>
        <v>44270.964951330039</v>
      </c>
      <c r="F34" s="1">
        <f>E34</f>
        <v>44270.964951330039</v>
      </c>
      <c r="G34" s="1">
        <f>F34*(1/C34)</f>
        <v>312825.17253564263</v>
      </c>
      <c r="H34" s="1">
        <f>G34</f>
        <v>312825.17253564263</v>
      </c>
      <c r="I34" s="1">
        <f t="shared" si="41"/>
        <v>7.0661475953720858</v>
      </c>
      <c r="K34" s="1">
        <v>0.1536218724649567</v>
      </c>
      <c r="L34" s="1">
        <v>1</v>
      </c>
      <c r="M34" s="1">
        <f t="shared" si="47"/>
        <v>37961.050144891386</v>
      </c>
      <c r="N34" s="1">
        <f>M34</f>
        <v>37961.050144891386</v>
      </c>
      <c r="O34" s="1">
        <f>N34*(1/K34)</f>
        <v>247107.06578290687</v>
      </c>
      <c r="P34" s="1">
        <f>O34</f>
        <v>247107.06578290687</v>
      </c>
      <c r="Q34" s="1">
        <f t="shared" si="45"/>
        <v>6.509489722748393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17BE-6D00-4AC9-B991-57C3C91E72CC}">
  <dimension ref="A1:U34"/>
  <sheetViews>
    <sheetView topLeftCell="A14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5.3208498355659765E-3</v>
      </c>
      <c r="D3" s="1">
        <f>(5*C3)/(1+2.5*C3)</f>
        <v>2.6255001871848361E-2</v>
      </c>
      <c r="E3" s="1">
        <v>100000</v>
      </c>
      <c r="F3" s="1">
        <f>E3-E4</f>
        <v>2625.5001871848362</v>
      </c>
      <c r="G3" s="1">
        <f>E4*5 + F3*2.5</f>
        <v>493436.24953203788</v>
      </c>
      <c r="H3" s="1">
        <f t="shared" ref="H3:H9" si="0">H4+G3</f>
        <v>3307072.0078224167</v>
      </c>
      <c r="I3" s="1">
        <f>H3/E3</f>
        <v>33.07072007822417</v>
      </c>
      <c r="K3" s="1">
        <v>5.8925376618619851E-3</v>
      </c>
      <c r="L3" s="1">
        <f>(5*K3)/(1+2.5*K3)</f>
        <v>2.9034964258302758E-2</v>
      </c>
      <c r="M3" s="1">
        <v>100000</v>
      </c>
      <c r="N3" s="1">
        <f>M3-M4</f>
        <v>2903.4964258302789</v>
      </c>
      <c r="O3" s="1">
        <f>M4*5 + N3*2.5</f>
        <v>492741.25893542427</v>
      </c>
      <c r="P3" s="1">
        <f t="shared" ref="P3:P9" si="1">P4+O3</f>
        <v>3161807.1951006055</v>
      </c>
      <c r="Q3" s="1">
        <f>P3/M3</f>
        <v>31.618071951006055</v>
      </c>
    </row>
    <row r="4" spans="1:21" x14ac:dyDescent="0.35">
      <c r="B4" s="1" t="s">
        <v>4</v>
      </c>
      <c r="C4" s="1">
        <v>7.2735491833816283E-3</v>
      </c>
      <c r="D4" s="1">
        <f t="shared" ref="D4:D9" si="2">(5*C4)/(1+2.5*C4)</f>
        <v>3.5718249800242206E-2</v>
      </c>
      <c r="E4" s="1">
        <f>E3*(1-D3)</f>
        <v>97374.499812815164</v>
      </c>
      <c r="F4" s="1">
        <f t="shared" ref="F4:F9" si="3">E4-E5</f>
        <v>3478.0467084877746</v>
      </c>
      <c r="G4" s="1">
        <f t="shared" ref="G4:G9" si="4">E5*5 + F4*2.5</f>
        <v>478177.38229285635</v>
      </c>
      <c r="H4" s="1">
        <f t="shared" si="0"/>
        <v>2813635.7582903788</v>
      </c>
      <c r="I4" s="1">
        <f t="shared" ref="I4:I10" si="5">H4/E4</f>
        <v>28.894995750418065</v>
      </c>
      <c r="K4" s="1">
        <v>8.3301678641569208E-3</v>
      </c>
      <c r="L4" s="1">
        <f t="shared" ref="L4:L9" si="6">(5*K4)/(1+2.5*K4)</f>
        <v>4.0801138489126754E-2</v>
      </c>
      <c r="M4" s="1">
        <f>M3*(1-L3)</f>
        <v>97096.503574169721</v>
      </c>
      <c r="N4" s="1">
        <f t="shared" ref="N4:N9" si="7">M4-M5</f>
        <v>3961.6478891396837</v>
      </c>
      <c r="O4" s="1">
        <f t="shared" ref="O4:O9" si="8">M5*5 + N4*2.5</f>
        <v>475578.39814799943</v>
      </c>
      <c r="P4" s="1">
        <f t="shared" si="1"/>
        <v>2669065.936165181</v>
      </c>
      <c r="Q4" s="1">
        <f t="shared" ref="Q4:Q10" si="9">P4/M4</f>
        <v>27.488795558187579</v>
      </c>
    </row>
    <row r="5" spans="1:21" x14ac:dyDescent="0.35">
      <c r="B5" s="1" t="s">
        <v>5</v>
      </c>
      <c r="C5" s="1">
        <v>1.0127096321551652E-2</v>
      </c>
      <c r="D5" s="1">
        <f t="shared" si="2"/>
        <v>4.9385160904422229E-2</v>
      </c>
      <c r="E5" s="1">
        <f>E4*(1-D4)</f>
        <v>93896.453104327389</v>
      </c>
      <c r="F5" s="1">
        <f t="shared" si="3"/>
        <v>4637.0914449117408</v>
      </c>
      <c r="G5" s="1">
        <f t="shared" si="4"/>
        <v>457889.53690935759</v>
      </c>
      <c r="H5" s="1">
        <f t="shared" si="0"/>
        <v>2335458.3759975224</v>
      </c>
      <c r="I5" s="1">
        <f t="shared" si="5"/>
        <v>24.872700712162349</v>
      </c>
      <c r="K5" s="1">
        <v>1.1517517027186177E-2</v>
      </c>
      <c r="L5" s="1">
        <f t="shared" si="6"/>
        <v>5.5975828734528894E-2</v>
      </c>
      <c r="M5" s="1">
        <f>M4*(1-L4)</f>
        <v>93134.855685030037</v>
      </c>
      <c r="N5" s="1">
        <f t="shared" si="7"/>
        <v>5213.3007310403045</v>
      </c>
      <c r="O5" s="1">
        <f t="shared" si="8"/>
        <v>452641.02659754944</v>
      </c>
      <c r="P5" s="1">
        <f t="shared" si="1"/>
        <v>2193487.5380171817</v>
      </c>
      <c r="Q5" s="1">
        <f t="shared" si="9"/>
        <v>23.5517360485882</v>
      </c>
    </row>
    <row r="6" spans="1:21" x14ac:dyDescent="0.35">
      <c r="B6" s="1" t="s">
        <v>6</v>
      </c>
      <c r="C6" s="1">
        <v>1.4166655213514776E-2</v>
      </c>
      <c r="D6" s="1">
        <f t="shared" si="2"/>
        <v>6.8410409361475313E-2</v>
      </c>
      <c r="E6" s="1">
        <f t="shared" ref="E6:E10" si="10">E5*(1-D5)</f>
        <v>89259.361659415648</v>
      </c>
      <c r="F6" s="1">
        <f t="shared" si="3"/>
        <v>6106.2694704645983</v>
      </c>
      <c r="G6" s="1">
        <f t="shared" si="4"/>
        <v>431031.13462091674</v>
      </c>
      <c r="H6" s="1">
        <f t="shared" si="0"/>
        <v>1877568.839088165</v>
      </c>
      <c r="I6" s="1">
        <f t="shared" si="5"/>
        <v>21.034979459659926</v>
      </c>
      <c r="K6" s="1">
        <v>1.6919009004234167E-2</v>
      </c>
      <c r="L6" s="1">
        <f t="shared" si="6"/>
        <v>8.116208970487282E-2</v>
      </c>
      <c r="M6" s="1">
        <f t="shared" ref="M6:M10" si="11">M5*(1-L5)</f>
        <v>87921.554953989733</v>
      </c>
      <c r="N6" s="1">
        <f t="shared" si="7"/>
        <v>7135.8971301676211</v>
      </c>
      <c r="O6" s="1">
        <f t="shared" si="8"/>
        <v>421768.03194452962</v>
      </c>
      <c r="P6" s="1">
        <f t="shared" si="1"/>
        <v>1740846.5114196322</v>
      </c>
      <c r="Q6" s="1">
        <f t="shared" si="9"/>
        <v>19.799996853224847</v>
      </c>
    </row>
    <row r="7" spans="1:21" x14ac:dyDescent="0.35">
      <c r="B7" s="1" t="s">
        <v>7</v>
      </c>
      <c r="C7" s="1">
        <v>2.0845431890744323E-2</v>
      </c>
      <c r="D7" s="1">
        <f t="shared" si="2"/>
        <v>9.9064551073259621E-2</v>
      </c>
      <c r="E7" s="1">
        <f t="shared" si="10"/>
        <v>83153.09218895105</v>
      </c>
      <c r="F7" s="1">
        <f t="shared" si="3"/>
        <v>8237.5237480518117</v>
      </c>
      <c r="G7" s="1">
        <f t="shared" si="4"/>
        <v>395171.65157462575</v>
      </c>
      <c r="H7" s="1">
        <f t="shared" si="0"/>
        <v>1446537.7044672482</v>
      </c>
      <c r="I7" s="1">
        <f t="shared" si="5"/>
        <v>17.396078322382056</v>
      </c>
      <c r="K7" s="1">
        <v>2.4573416102567303E-2</v>
      </c>
      <c r="L7" s="1">
        <f t="shared" si="6"/>
        <v>0.11575579238164511</v>
      </c>
      <c r="M7" s="1">
        <f t="shared" si="11"/>
        <v>80785.657823822112</v>
      </c>
      <c r="N7" s="1">
        <f t="shared" si="7"/>
        <v>9351.4078344689769</v>
      </c>
      <c r="O7" s="1">
        <f t="shared" si="8"/>
        <v>380549.76953293808</v>
      </c>
      <c r="P7" s="1">
        <f t="shared" si="1"/>
        <v>1319078.4794751026</v>
      </c>
      <c r="Q7" s="1">
        <f t="shared" si="9"/>
        <v>16.328126984516949</v>
      </c>
    </row>
    <row r="8" spans="1:21" x14ac:dyDescent="0.35">
      <c r="B8" s="1" t="s">
        <v>8</v>
      </c>
      <c r="C8" s="1">
        <v>3.1250809930545374E-2</v>
      </c>
      <c r="D8" s="1">
        <f t="shared" si="2"/>
        <v>0.14493102023659243</v>
      </c>
      <c r="E8" s="1">
        <f t="shared" si="10"/>
        <v>74915.568440899238</v>
      </c>
      <c r="F8" s="1">
        <f t="shared" si="3"/>
        <v>10857.589765743796</v>
      </c>
      <c r="G8" s="1">
        <f t="shared" si="4"/>
        <v>347433.86779013672</v>
      </c>
      <c r="H8" s="1">
        <f t="shared" si="0"/>
        <v>1051366.0528926223</v>
      </c>
      <c r="I8" s="1">
        <f t="shared" si="5"/>
        <v>14.034012886414166</v>
      </c>
      <c r="K8" s="1">
        <v>3.6798197555511648E-2</v>
      </c>
      <c r="L8" s="1">
        <f t="shared" si="6"/>
        <v>0.16849061081958816</v>
      </c>
      <c r="M8" s="1">
        <f t="shared" si="11"/>
        <v>71434.249989353135</v>
      </c>
      <c r="N8" s="1">
        <f t="shared" si="7"/>
        <v>12036.000414145266</v>
      </c>
      <c r="O8" s="1">
        <f t="shared" si="8"/>
        <v>327081.24891140254</v>
      </c>
      <c r="P8" s="1">
        <f t="shared" si="1"/>
        <v>938528.7099421646</v>
      </c>
      <c r="Q8" s="1">
        <f t="shared" si="9"/>
        <v>13.138357441732039</v>
      </c>
    </row>
    <row r="9" spans="1:21" x14ac:dyDescent="0.35">
      <c r="B9" s="1" t="s">
        <v>9</v>
      </c>
      <c r="C9" s="1">
        <v>5.2613364073348448E-2</v>
      </c>
      <c r="D9" s="1">
        <f t="shared" si="2"/>
        <v>0.23248701098813407</v>
      </c>
      <c r="E9" s="1">
        <f t="shared" si="10"/>
        <v>64057.978675155442</v>
      </c>
      <c r="F9" s="1">
        <f t="shared" si="3"/>
        <v>14892.647992128521</v>
      </c>
      <c r="G9" s="1">
        <f t="shared" si="4"/>
        <v>283058.27339545591</v>
      </c>
      <c r="H9" s="1">
        <f t="shared" si="0"/>
        <v>703932.18510248559</v>
      </c>
      <c r="I9" s="1">
        <f t="shared" si="5"/>
        <v>10.988985285848585</v>
      </c>
      <c r="K9" s="1">
        <v>5.8098474481957312E-2</v>
      </c>
      <c r="L9" s="1">
        <f t="shared" si="6"/>
        <v>0.25365059138281665</v>
      </c>
      <c r="M9" s="1">
        <f t="shared" si="11"/>
        <v>59398.249575207868</v>
      </c>
      <c r="N9" s="1">
        <f t="shared" si="7"/>
        <v>15066.401131855615</v>
      </c>
      <c r="O9" s="1">
        <f t="shared" si="8"/>
        <v>259325.24504640032</v>
      </c>
      <c r="P9" s="1">
        <f t="shared" si="1"/>
        <v>611447.46103076206</v>
      </c>
      <c r="Q9" s="1">
        <f t="shared" si="9"/>
        <v>10.294031649140937</v>
      </c>
    </row>
    <row r="10" spans="1:21" x14ac:dyDescent="0.35">
      <c r="B10" s="1" t="s">
        <v>10</v>
      </c>
      <c r="C10" s="1">
        <v>0.11681724458428994</v>
      </c>
      <c r="D10" s="1">
        <v>1</v>
      </c>
      <c r="E10" s="1">
        <f t="shared" si="10"/>
        <v>49165.330683026921</v>
      </c>
      <c r="F10" s="1">
        <f>E10</f>
        <v>49165.330683026921</v>
      </c>
      <c r="G10" s="1">
        <f>F10*(1/C10)</f>
        <v>420873.91170702962</v>
      </c>
      <c r="H10" s="1">
        <f>G10</f>
        <v>420873.91170702962</v>
      </c>
      <c r="I10" s="1">
        <f t="shared" si="5"/>
        <v>8.5603799640937961</v>
      </c>
      <c r="K10" s="1">
        <v>0.12589903854666501</v>
      </c>
      <c r="L10" s="1">
        <v>1</v>
      </c>
      <c r="M10" s="1">
        <f t="shared" si="11"/>
        <v>44331.848443352254</v>
      </c>
      <c r="N10" s="1">
        <f>M10</f>
        <v>44331.848443352254</v>
      </c>
      <c r="O10" s="1">
        <f>N10*(1/K10)</f>
        <v>352122.21598436171</v>
      </c>
      <c r="P10" s="1">
        <f>O10</f>
        <v>352122.21598436171</v>
      </c>
      <c r="Q10" s="1">
        <f t="shared" si="9"/>
        <v>7.9428724122412246</v>
      </c>
    </row>
    <row r="11" spans="1:21" x14ac:dyDescent="0.35">
      <c r="A11" t="s">
        <v>16</v>
      </c>
      <c r="B11" s="1" t="s">
        <v>1</v>
      </c>
      <c r="C11" s="1">
        <v>3.1733219123407075E-3</v>
      </c>
      <c r="D11" s="1">
        <f>(5*C11)/(1+2.5*C11)</f>
        <v>1.5741725654311332E-2</v>
      </c>
      <c r="E11" s="1">
        <v>100000</v>
      </c>
      <c r="F11" s="1">
        <f>E11-E12</f>
        <v>1574.1725654311304</v>
      </c>
      <c r="G11" s="1">
        <f>E12*5 + F11*2.5</f>
        <v>496064.56858642219</v>
      </c>
      <c r="H11" s="1">
        <f t="shared" ref="H11:H17" si="12">H12+G11</f>
        <v>3513979.8115871437</v>
      </c>
      <c r="I11" s="1">
        <f>H11/E11</f>
        <v>35.139798115871436</v>
      </c>
      <c r="K11" s="1">
        <v>3.5345110523894198E-3</v>
      </c>
      <c r="L11" s="1">
        <f>(5*K11)/(1+2.5*K11)</f>
        <v>1.7517763440711254E-2</v>
      </c>
      <c r="M11" s="1">
        <v>100000</v>
      </c>
      <c r="N11" s="1">
        <f>M11-M12</f>
        <v>1751.7763440711278</v>
      </c>
      <c r="O11" s="1">
        <f>M12*5 + N11*2.5</f>
        <v>495620.55913982214</v>
      </c>
      <c r="P11" s="1">
        <f t="shared" ref="P11:P17" si="13">P12+O11</f>
        <v>3361784.786614914</v>
      </c>
      <c r="Q11" s="1">
        <f>P11/M11</f>
        <v>33.617847866149141</v>
      </c>
      <c r="S11" s="7">
        <f>Q11-Q3</f>
        <v>1.9997759151430863</v>
      </c>
      <c r="T11" s="7">
        <f>I11-I3</f>
        <v>2.0690780376472659</v>
      </c>
      <c r="U11" s="7">
        <f>(S11-T11)/S11</f>
        <v>-3.4654944076182165E-2</v>
      </c>
    </row>
    <row r="12" spans="1:21" x14ac:dyDescent="0.35">
      <c r="B12" s="1" t="s">
        <v>4</v>
      </c>
      <c r="C12" s="1">
        <v>4.2959799851192571E-3</v>
      </c>
      <c r="D12" s="1">
        <f t="shared" ref="D12:D17" si="14">(5*C12)/(1+2.5*C12)</f>
        <v>2.1251658180115356E-2</v>
      </c>
      <c r="E12" s="1">
        <f>E11*(1-D11)</f>
        <v>98425.82743456887</v>
      </c>
      <c r="F12" s="1">
        <f t="shared" ref="F12:F17" si="15">E12-E13</f>
        <v>2091.7120407344773</v>
      </c>
      <c r="G12" s="1">
        <f t="shared" ref="G12:G17" si="16">E13*5 + F12*2.5</f>
        <v>486899.85707100818</v>
      </c>
      <c r="H12" s="1">
        <f t="shared" si="12"/>
        <v>3017915.2430007216</v>
      </c>
      <c r="I12" s="1">
        <f t="shared" ref="I12:I18" si="17">H12/E12</f>
        <v>30.661822426709691</v>
      </c>
      <c r="K12" s="1">
        <v>4.9608388143320354E-3</v>
      </c>
      <c r="L12" s="1">
        <f t="shared" ref="L12:L17" si="18">(5*K12)/(1+2.5*K12)</f>
        <v>2.4500338496219382E-2</v>
      </c>
      <c r="M12" s="1">
        <f>M11*(1-L11)</f>
        <v>98248.223655928872</v>
      </c>
      <c r="N12" s="1">
        <f t="shared" ref="N12:N17" si="19">M12-M13</f>
        <v>2407.1147362225165</v>
      </c>
      <c r="O12" s="1">
        <f t="shared" ref="O12:O17" si="20">M13*5 + N12*2.5</f>
        <v>485223.3314390881</v>
      </c>
      <c r="P12" s="1">
        <f t="shared" si="13"/>
        <v>2866164.2274750918</v>
      </c>
      <c r="Q12" s="1">
        <f t="shared" ref="Q12:Q18" si="21">P12/M12</f>
        <v>29.17268242439242</v>
      </c>
    </row>
    <row r="13" spans="1:21" x14ac:dyDescent="0.35">
      <c r="B13" s="1" t="s">
        <v>5</v>
      </c>
      <c r="C13" s="1">
        <v>6.4787171209165122E-3</v>
      </c>
      <c r="D13" s="1">
        <f t="shared" si="14"/>
        <v>3.1877275970585532E-2</v>
      </c>
      <c r="E13" s="1">
        <f>E12*(1-D12)</f>
        <v>96334.115393834392</v>
      </c>
      <c r="F13" s="1">
        <f t="shared" si="15"/>
        <v>3070.8691817914951</v>
      </c>
      <c r="G13" s="1">
        <f t="shared" si="16"/>
        <v>473993.40401469322</v>
      </c>
      <c r="H13" s="1">
        <f t="shared" si="12"/>
        <v>2531015.3859297135</v>
      </c>
      <c r="I13" s="1">
        <f t="shared" si="17"/>
        <v>26.273302823017403</v>
      </c>
      <c r="K13" s="1">
        <v>7.5617433576751648E-3</v>
      </c>
      <c r="L13" s="1">
        <f t="shared" si="18"/>
        <v>3.7107228442876679E-2</v>
      </c>
      <c r="M13" s="1">
        <f>M12*(1-L12)</f>
        <v>95841.108919706356</v>
      </c>
      <c r="N13" s="1">
        <f t="shared" si="19"/>
        <v>3556.3979229021788</v>
      </c>
      <c r="O13" s="1">
        <f t="shared" si="20"/>
        <v>470314.54979127634</v>
      </c>
      <c r="P13" s="1">
        <f t="shared" si="13"/>
        <v>2380940.8960360037</v>
      </c>
      <c r="Q13" s="1">
        <f t="shared" si="21"/>
        <v>24.842585012561837</v>
      </c>
    </row>
    <row r="14" spans="1:21" x14ac:dyDescent="0.35">
      <c r="B14" s="1" t="s">
        <v>6</v>
      </c>
      <c r="C14" s="1">
        <v>9.5265367696059124E-3</v>
      </c>
      <c r="D14" s="1">
        <f t="shared" si="14"/>
        <v>4.6524637181035292E-2</v>
      </c>
      <c r="E14" s="1">
        <f t="shared" ref="E14:E18" si="22">E13*(1-D13)</f>
        <v>93263.246212042897</v>
      </c>
      <c r="F14" s="1">
        <f t="shared" si="15"/>
        <v>4339.0386923408514</v>
      </c>
      <c r="G14" s="1">
        <f t="shared" si="16"/>
        <v>455468.63432936236</v>
      </c>
      <c r="H14" s="1">
        <f t="shared" si="12"/>
        <v>2057021.9819150202</v>
      </c>
      <c r="I14" s="1">
        <f t="shared" si="17"/>
        <v>22.056083885801961</v>
      </c>
      <c r="K14" s="1">
        <v>1.1972507283344074E-2</v>
      </c>
      <c r="L14" s="1">
        <f t="shared" si="18"/>
        <v>5.8122845926268055E-2</v>
      </c>
      <c r="M14" s="1">
        <f t="shared" ref="M14:M18" si="23">M13*(1-L13)</f>
        <v>92284.710996804177</v>
      </c>
      <c r="N14" s="1">
        <f t="shared" si="19"/>
        <v>5363.8500386174273</v>
      </c>
      <c r="O14" s="1">
        <f t="shared" si="20"/>
        <v>448013.92988747731</v>
      </c>
      <c r="P14" s="1">
        <f t="shared" si="13"/>
        <v>1910626.3462447273</v>
      </c>
      <c r="Q14" s="1">
        <f t="shared" si="21"/>
        <v>20.703606541184186</v>
      </c>
    </row>
    <row r="15" spans="1:21" x14ac:dyDescent="0.35">
      <c r="B15" s="1" t="s">
        <v>7</v>
      </c>
      <c r="C15" s="1">
        <v>1.5067750018527868E-2</v>
      </c>
      <c r="D15" s="1">
        <f t="shared" si="14"/>
        <v>7.260380994599204E-2</v>
      </c>
      <c r="E15" s="1">
        <f t="shared" si="22"/>
        <v>88924.207519702046</v>
      </c>
      <c r="F15" s="1">
        <f t="shared" si="15"/>
        <v>6456.2362623584049</v>
      </c>
      <c r="G15" s="1">
        <f t="shared" si="16"/>
        <v>428480.44694261422</v>
      </c>
      <c r="H15" s="1">
        <f t="shared" si="12"/>
        <v>1601553.3475856578</v>
      </c>
      <c r="I15" s="1">
        <f t="shared" si="17"/>
        <v>18.010319037488387</v>
      </c>
      <c r="K15" s="1">
        <v>1.9058551614630222E-2</v>
      </c>
      <c r="L15" s="1">
        <f t="shared" si="18"/>
        <v>9.0958896035877229E-2</v>
      </c>
      <c r="M15" s="1">
        <f t="shared" si="23"/>
        <v>86920.860958186749</v>
      </c>
      <c r="N15" s="1">
        <f t="shared" si="19"/>
        <v>7906.2255552446441</v>
      </c>
      <c r="O15" s="1">
        <f t="shared" si="20"/>
        <v>414838.74090282212</v>
      </c>
      <c r="P15" s="1">
        <f t="shared" si="13"/>
        <v>1462612.41635725</v>
      </c>
      <c r="Q15" s="1">
        <f t="shared" si="21"/>
        <v>16.826943500488785</v>
      </c>
    </row>
    <row r="16" spans="1:21" x14ac:dyDescent="0.35">
      <c r="B16" s="1" t="s">
        <v>8</v>
      </c>
      <c r="C16" s="1">
        <v>2.5639615234144351E-2</v>
      </c>
      <c r="D16" s="1">
        <f t="shared" si="14"/>
        <v>0.12047569970685179</v>
      </c>
      <c r="E16" s="1">
        <f t="shared" si="22"/>
        <v>82467.971257343641</v>
      </c>
      <c r="F16" s="1">
        <f t="shared" si="15"/>
        <v>9935.3865406330151</v>
      </c>
      <c r="G16" s="1">
        <f t="shared" si="16"/>
        <v>387501.38993513567</v>
      </c>
      <c r="H16" s="1">
        <f t="shared" si="12"/>
        <v>1173072.9006430437</v>
      </c>
      <c r="I16" s="1">
        <f t="shared" si="17"/>
        <v>14.224587834014207</v>
      </c>
      <c r="K16" s="1">
        <v>3.1548470718938848E-2</v>
      </c>
      <c r="L16" s="1">
        <f t="shared" si="18"/>
        <v>0.14621055505714398</v>
      </c>
      <c r="M16" s="1">
        <f t="shared" si="23"/>
        <v>79014.635402942105</v>
      </c>
      <c r="N16" s="1">
        <f t="shared" si="19"/>
        <v>11552.773699902027</v>
      </c>
      <c r="O16" s="1">
        <f t="shared" si="20"/>
        <v>366191.24276495544</v>
      </c>
      <c r="P16" s="1">
        <f t="shared" si="13"/>
        <v>1047773.6754544277</v>
      </c>
      <c r="Q16" s="1">
        <f t="shared" si="21"/>
        <v>13.260501299679653</v>
      </c>
    </row>
    <row r="17" spans="1:21" x14ac:dyDescent="0.35">
      <c r="B17" s="1" t="s">
        <v>9</v>
      </c>
      <c r="C17" s="1">
        <v>4.7180518859634112E-2</v>
      </c>
      <c r="D17" s="1">
        <f t="shared" si="14"/>
        <v>0.21101330165254201</v>
      </c>
      <c r="E17" s="1">
        <f t="shared" si="22"/>
        <v>72532.584716710626</v>
      </c>
      <c r="F17" s="1">
        <f t="shared" si="15"/>
        <v>15305.340178465813</v>
      </c>
      <c r="G17" s="1">
        <f t="shared" si="16"/>
        <v>324399.57313738862</v>
      </c>
      <c r="H17" s="1">
        <f t="shared" si="12"/>
        <v>785571.51070790808</v>
      </c>
      <c r="I17" s="1">
        <f t="shared" si="17"/>
        <v>10.830601360424454</v>
      </c>
      <c r="K17" s="1">
        <v>5.3516651897252299E-2</v>
      </c>
      <c r="L17" s="1">
        <f t="shared" si="18"/>
        <v>0.23600743952121481</v>
      </c>
      <c r="M17" s="1">
        <f t="shared" si="23"/>
        <v>67461.861703040078</v>
      </c>
      <c r="N17" s="1">
        <f t="shared" si="19"/>
        <v>15921.501245868792</v>
      </c>
      <c r="O17" s="1">
        <f t="shared" si="20"/>
        <v>297505.55540052842</v>
      </c>
      <c r="P17" s="1">
        <f t="shared" si="13"/>
        <v>681582.43268947233</v>
      </c>
      <c r="Q17" s="1">
        <f t="shared" si="21"/>
        <v>10.103225963281677</v>
      </c>
    </row>
    <row r="18" spans="1:21" x14ac:dyDescent="0.35">
      <c r="B18" s="1" t="s">
        <v>10</v>
      </c>
      <c r="C18" s="1">
        <v>0.12409090813227114</v>
      </c>
      <c r="D18" s="1">
        <v>1</v>
      </c>
      <c r="E18" s="1">
        <f t="shared" si="22"/>
        <v>57227.244538244813</v>
      </c>
      <c r="F18" s="1">
        <f>E18</f>
        <v>57227.244538244813</v>
      </c>
      <c r="G18" s="1">
        <f>F18*(1/C18)</f>
        <v>461171.93757051945</v>
      </c>
      <c r="H18" s="1">
        <f>G18</f>
        <v>461171.93757051945</v>
      </c>
      <c r="I18" s="1">
        <f t="shared" si="17"/>
        <v>8.0586081208631235</v>
      </c>
      <c r="K18" s="1">
        <v>0.13419282311649575</v>
      </c>
      <c r="L18" s="1">
        <v>1</v>
      </c>
      <c r="M18" s="1">
        <f t="shared" si="23"/>
        <v>51540.360457171286</v>
      </c>
      <c r="N18" s="1">
        <f>M18</f>
        <v>51540.360457171286</v>
      </c>
      <c r="O18" s="1">
        <f>N18*(1/K18)</f>
        <v>384076.87728894386</v>
      </c>
      <c r="P18" s="1">
        <f>O18</f>
        <v>384076.87728894386</v>
      </c>
      <c r="Q18" s="1">
        <f t="shared" si="21"/>
        <v>7.451963352256759</v>
      </c>
    </row>
    <row r="19" spans="1:21" x14ac:dyDescent="0.35">
      <c r="A19" t="s">
        <v>40</v>
      </c>
      <c r="B19" s="1" t="s">
        <v>1</v>
      </c>
      <c r="C19" s="1">
        <v>7.0629260200545385E-3</v>
      </c>
      <c r="D19" s="1">
        <f>(5*C19)/(1+2.5*C19)</f>
        <v>3.4701887932218976E-2</v>
      </c>
      <c r="E19" s="1">
        <v>100000</v>
      </c>
      <c r="F19" s="1">
        <f>E19-E20</f>
        <v>3470.188793221896</v>
      </c>
      <c r="G19" s="1">
        <f>E20*5 + F19*2.5</f>
        <v>491324.52801694523</v>
      </c>
      <c r="H19" s="1">
        <f t="shared" ref="H19:H25" si="24">H20+G19</f>
        <v>2936530.5965976492</v>
      </c>
      <c r="I19" s="1">
        <f>H19/E19</f>
        <v>29.365305965976493</v>
      </c>
      <c r="K19" s="1">
        <v>8.9296795350597286E-3</v>
      </c>
      <c r="L19" s="1">
        <f>(5*K19)/(1+2.5*K19)</f>
        <v>4.3673423485487757E-2</v>
      </c>
      <c r="M19" s="1">
        <v>100000</v>
      </c>
      <c r="N19" s="1">
        <f>M19-M20</f>
        <v>4367.3423485487729</v>
      </c>
      <c r="O19" s="1">
        <f>M20*5 + N19*2.5</f>
        <v>489081.64412862808</v>
      </c>
      <c r="P19" s="1">
        <f t="shared" ref="P19:P25" si="25">P20+O19</f>
        <v>2699334.6340287258</v>
      </c>
      <c r="Q19" s="1">
        <f>P19/M19</f>
        <v>26.993346340287257</v>
      </c>
    </row>
    <row r="20" spans="1:21" x14ac:dyDescent="0.35">
      <c r="B20" s="1" t="s">
        <v>4</v>
      </c>
      <c r="C20" s="1">
        <v>1.0918445163760638E-2</v>
      </c>
      <c r="D20" s="1">
        <f t="shared" ref="D20:D25" si="26">(5*C20)/(1+2.5*C20)</f>
        <v>5.3141664932609099E-2</v>
      </c>
      <c r="E20" s="1">
        <f>E19*(1-D19)</f>
        <v>96529.811206778104</v>
      </c>
      <c r="F20" s="1">
        <f t="shared" ref="F20:F25" si="27">E20-E21</f>
        <v>5129.7548831586173</v>
      </c>
      <c r="G20" s="1">
        <f t="shared" ref="G20:G25" si="28">E21*5 + F20*2.5</f>
        <v>469824.66882599401</v>
      </c>
      <c r="H20" s="1">
        <f t="shared" si="24"/>
        <v>2445206.0685807038</v>
      </c>
      <c r="I20" s="1">
        <f t="shared" ref="I20:I26" si="29">H20/E20</f>
        <v>25.331097595775748</v>
      </c>
      <c r="K20" s="1">
        <v>1.4256675510087226E-2</v>
      </c>
      <c r="L20" s="1">
        <f t="shared" ref="L20:L25" si="30">(5*K20)/(1+2.5*K20)</f>
        <v>6.8830154601769708E-2</v>
      </c>
      <c r="M20" s="1">
        <f>M19*(1-L19)</f>
        <v>95632.657651451227</v>
      </c>
      <c r="N20" s="1">
        <f t="shared" ref="N20:N25" si="31">M20-M21</f>
        <v>6582.4106111275032</v>
      </c>
      <c r="O20" s="1">
        <f t="shared" ref="O20:O25" si="32">M21*5 + N20*2.5</f>
        <v>461707.26172943739</v>
      </c>
      <c r="P20" s="1">
        <f t="shared" si="25"/>
        <v>2210252.9899000977</v>
      </c>
      <c r="Q20" s="1">
        <f t="shared" ref="Q20:Q26" si="33">P20/M20</f>
        <v>23.111905955345549</v>
      </c>
    </row>
    <row r="21" spans="1:21" x14ac:dyDescent="0.35">
      <c r="B21" s="1" t="s">
        <v>5</v>
      </c>
      <c r="C21" s="1">
        <v>1.5055607944980768E-2</v>
      </c>
      <c r="D21" s="1">
        <f t="shared" si="26"/>
        <v>7.2547425726995698E-2</v>
      </c>
      <c r="E21" s="1">
        <f>E20*(1-D20)</f>
        <v>91400.056323619487</v>
      </c>
      <c r="F21" s="1">
        <f t="shared" si="27"/>
        <v>6630.8387975810037</v>
      </c>
      <c r="G21" s="1">
        <f t="shared" si="28"/>
        <v>440423.18462414492</v>
      </c>
      <c r="H21" s="1">
        <f t="shared" si="24"/>
        <v>1975381.39975471</v>
      </c>
      <c r="I21" s="1">
        <f t="shared" si="29"/>
        <v>21.612474644003413</v>
      </c>
      <c r="K21" s="1">
        <v>1.9779429851784915E-2</v>
      </c>
      <c r="L21" s="1">
        <f t="shared" si="30"/>
        <v>9.4237251495475169E-2</v>
      </c>
      <c r="M21" s="1">
        <f>M20*(1-L20)</f>
        <v>89050.247040323724</v>
      </c>
      <c r="N21" s="1">
        <f t="shared" si="31"/>
        <v>8391.8505260731763</v>
      </c>
      <c r="O21" s="1">
        <f t="shared" si="32"/>
        <v>424271.60888643569</v>
      </c>
      <c r="P21" s="1">
        <f t="shared" si="25"/>
        <v>1748545.7281706603</v>
      </c>
      <c r="Q21" s="1">
        <f t="shared" si="33"/>
        <v>19.635495535221636</v>
      </c>
    </row>
    <row r="22" spans="1:21" x14ac:dyDescent="0.35">
      <c r="B22" s="1" t="s">
        <v>6</v>
      </c>
      <c r="C22" s="1">
        <v>2.064745518938222E-2</v>
      </c>
      <c r="D22" s="1">
        <f t="shared" si="26"/>
        <v>9.8169880429141806E-2</v>
      </c>
      <c r="E22" s="1">
        <f t="shared" ref="E22:E26" si="34">E21*(1-D21)</f>
        <v>84769.217526038483</v>
      </c>
      <c r="F22" s="1">
        <f t="shared" si="27"/>
        <v>8321.7839486031007</v>
      </c>
      <c r="G22" s="1">
        <f t="shared" si="28"/>
        <v>403041.62775868468</v>
      </c>
      <c r="H22" s="1">
        <f t="shared" si="24"/>
        <v>1534958.2151305652</v>
      </c>
      <c r="I22" s="1">
        <f t="shared" si="29"/>
        <v>18.107495384855635</v>
      </c>
      <c r="K22" s="1">
        <v>2.7450709176939789E-2</v>
      </c>
      <c r="L22" s="1">
        <f t="shared" si="30"/>
        <v>0.12843917947777594</v>
      </c>
      <c r="M22" s="1">
        <f t="shared" ref="M22:M26" si="35">M21*(1-L21)</f>
        <v>80658.396514250548</v>
      </c>
      <c r="N22" s="1">
        <f t="shared" si="31"/>
        <v>10359.698266283449</v>
      </c>
      <c r="O22" s="1">
        <f t="shared" si="32"/>
        <v>377392.73690554412</v>
      </c>
      <c r="P22" s="1">
        <f t="shared" si="25"/>
        <v>1324274.1192842247</v>
      </c>
      <c r="Q22" s="1">
        <f t="shared" si="33"/>
        <v>16.418304559901024</v>
      </c>
    </row>
    <row r="23" spans="1:21" x14ac:dyDescent="0.35">
      <c r="B23" s="1" t="s">
        <v>7</v>
      </c>
      <c r="C23" s="1">
        <v>3.0345607288274686E-2</v>
      </c>
      <c r="D23" s="1">
        <f t="shared" si="26"/>
        <v>0.14102900912357699</v>
      </c>
      <c r="E23" s="1">
        <f t="shared" si="34"/>
        <v>76447.433577435382</v>
      </c>
      <c r="F23" s="1">
        <f t="shared" si="27"/>
        <v>10781.305807466182</v>
      </c>
      <c r="G23" s="1">
        <f t="shared" si="28"/>
        <v>355283.90336851141</v>
      </c>
      <c r="H23" s="1">
        <f t="shared" si="24"/>
        <v>1131916.5873718807</v>
      </c>
      <c r="I23" s="1">
        <f t="shared" si="29"/>
        <v>14.806469418300825</v>
      </c>
      <c r="K23" s="1">
        <v>3.8620440414294986E-2</v>
      </c>
      <c r="L23" s="1">
        <f t="shared" si="30"/>
        <v>0.17609959252157242</v>
      </c>
      <c r="M23" s="1">
        <f t="shared" si="35"/>
        <v>70298.698247967099</v>
      </c>
      <c r="N23" s="1">
        <f t="shared" si="31"/>
        <v>12379.572116263989</v>
      </c>
      <c r="O23" s="1">
        <f t="shared" si="32"/>
        <v>320544.5609491755</v>
      </c>
      <c r="P23" s="1">
        <f t="shared" si="25"/>
        <v>946881.38237868063</v>
      </c>
      <c r="Q23" s="1">
        <f t="shared" si="33"/>
        <v>13.46940136841101</v>
      </c>
    </row>
    <row r="24" spans="1:21" x14ac:dyDescent="0.35">
      <c r="B24" s="1" t="s">
        <v>8</v>
      </c>
      <c r="C24" s="1">
        <v>4.7472968672033884E-2</v>
      </c>
      <c r="D24" s="1">
        <f t="shared" si="26"/>
        <v>0.21218250931634808</v>
      </c>
      <c r="E24" s="1">
        <f t="shared" si="34"/>
        <v>65666.1277699692</v>
      </c>
      <c r="F24" s="1">
        <f t="shared" si="27"/>
        <v>13933.203767319996</v>
      </c>
      <c r="G24" s="1">
        <f t="shared" si="28"/>
        <v>293497.62943154603</v>
      </c>
      <c r="H24" s="1">
        <f t="shared" si="24"/>
        <v>776632.68400336918</v>
      </c>
      <c r="I24" s="1">
        <f t="shared" si="29"/>
        <v>11.826990723801186</v>
      </c>
      <c r="K24" s="1">
        <v>5.6772875816993466E-2</v>
      </c>
      <c r="L24" s="1">
        <f t="shared" si="30"/>
        <v>0.2485825180203545</v>
      </c>
      <c r="M24" s="1">
        <f t="shared" si="35"/>
        <v>57919.126131703109</v>
      </c>
      <c r="N24" s="1">
        <f t="shared" si="31"/>
        <v>14397.682215357272</v>
      </c>
      <c r="O24" s="1">
        <f t="shared" si="32"/>
        <v>253601.42512012235</v>
      </c>
      <c r="P24" s="1">
        <f t="shared" si="25"/>
        <v>626336.82142950513</v>
      </c>
      <c r="Q24" s="1">
        <f t="shared" si="33"/>
        <v>10.813989492957285</v>
      </c>
    </row>
    <row r="25" spans="1:21" x14ac:dyDescent="0.35">
      <c r="B25" s="1" t="s">
        <v>9</v>
      </c>
      <c r="C25" s="1">
        <v>7.391054436852669E-2</v>
      </c>
      <c r="D25" s="1">
        <f t="shared" si="26"/>
        <v>0.31191770365443355</v>
      </c>
      <c r="E25" s="1">
        <f t="shared" si="34"/>
        <v>51732.924002649204</v>
      </c>
      <c r="F25" s="1">
        <f t="shared" si="27"/>
        <v>16136.414858235672</v>
      </c>
      <c r="G25" s="1">
        <f t="shared" si="28"/>
        <v>218323.58286765683</v>
      </c>
      <c r="H25" s="1">
        <f t="shared" si="24"/>
        <v>483135.0545718231</v>
      </c>
      <c r="I25" s="1">
        <f t="shared" si="29"/>
        <v>9.3390246904868963</v>
      </c>
      <c r="K25" s="1">
        <v>8.4146939208075561E-2</v>
      </c>
      <c r="L25" s="1">
        <f t="shared" si="30"/>
        <v>0.34760909299856624</v>
      </c>
      <c r="M25" s="1">
        <f t="shared" si="35"/>
        <v>43521.443916345837</v>
      </c>
      <c r="N25" s="1">
        <f t="shared" si="31"/>
        <v>15128.449645748944</v>
      </c>
      <c r="O25" s="1">
        <f t="shared" si="32"/>
        <v>179786.09546735682</v>
      </c>
      <c r="P25" s="1">
        <f t="shared" si="25"/>
        <v>372735.39630938275</v>
      </c>
      <c r="Q25" s="1">
        <f t="shared" si="33"/>
        <v>8.5644078589357271</v>
      </c>
    </row>
    <row r="26" spans="1:21" x14ac:dyDescent="0.35">
      <c r="B26" s="1" t="s">
        <v>10</v>
      </c>
      <c r="C26" s="1">
        <v>0.13442208117094007</v>
      </c>
      <c r="D26" s="1">
        <v>1</v>
      </c>
      <c r="E26" s="1">
        <f t="shared" si="34"/>
        <v>35596.509144413532</v>
      </c>
      <c r="F26" s="1">
        <f>E26</f>
        <v>35596.509144413532</v>
      </c>
      <c r="G26" s="1">
        <f>F26*(1/C26)</f>
        <v>264811.47170416627</v>
      </c>
      <c r="H26" s="1">
        <f>G26</f>
        <v>264811.47170416627</v>
      </c>
      <c r="I26" s="1">
        <f t="shared" si="29"/>
        <v>7.4392539625118106</v>
      </c>
      <c r="K26" s="1">
        <v>0.147152615462666</v>
      </c>
      <c r="L26" s="1">
        <v>1</v>
      </c>
      <c r="M26" s="1">
        <f t="shared" si="35"/>
        <v>28392.994270596893</v>
      </c>
      <c r="N26" s="1">
        <f>M26</f>
        <v>28392.994270596893</v>
      </c>
      <c r="O26" s="1">
        <f>N26*(1/K26)</f>
        <v>192949.3008420259</v>
      </c>
      <c r="P26" s="1">
        <f>O26</f>
        <v>192949.3008420259</v>
      </c>
      <c r="Q26" s="1">
        <f t="shared" si="33"/>
        <v>6.795665825278582</v>
      </c>
    </row>
    <row r="27" spans="1:21" x14ac:dyDescent="0.35">
      <c r="A27" t="s">
        <v>17</v>
      </c>
      <c r="B27" s="1" t="s">
        <v>1</v>
      </c>
      <c r="C27" s="1">
        <v>5.1591289416371153E-3</v>
      </c>
      <c r="D27" s="1">
        <f>(5*C27)/(1+2.5*C27)</f>
        <v>2.5467173626885175E-2</v>
      </c>
      <c r="E27" s="1">
        <v>100000</v>
      </c>
      <c r="F27" s="1">
        <f>E27-E28</f>
        <v>2546.7173626885196</v>
      </c>
      <c r="G27" s="1">
        <f>E28*5 + F27*2.5</f>
        <v>493633.20659327874</v>
      </c>
      <c r="H27" s="1">
        <f t="shared" ref="H27:H33" si="36">H28+G27</f>
        <v>3168733.6449835887</v>
      </c>
      <c r="I27" s="1">
        <f>H27/E27</f>
        <v>31.687336449835886</v>
      </c>
      <c r="K27" s="1">
        <v>5.9267230591008163E-3</v>
      </c>
      <c r="L27" s="1">
        <f>(5*K27)/(1+2.5*K27)</f>
        <v>2.9200950429853403E-2</v>
      </c>
      <c r="M27" s="1">
        <v>100000</v>
      </c>
      <c r="N27" s="1">
        <f>M27-M28</f>
        <v>2920.0950429853401</v>
      </c>
      <c r="O27" s="1">
        <f>M28*5 + N27*2.5</f>
        <v>492699.76239253662</v>
      </c>
      <c r="P27" s="1">
        <f t="shared" ref="P27:P33" si="37">P28+O27</f>
        <v>2999973.7473576344</v>
      </c>
      <c r="Q27" s="1">
        <f>P27/M27</f>
        <v>29.999737473576342</v>
      </c>
      <c r="S27" s="7">
        <f>Q27-Q19</f>
        <v>3.0063911332890854</v>
      </c>
      <c r="T27" s="7">
        <f>I27-I19</f>
        <v>2.3220304838593933</v>
      </c>
      <c r="U27" s="7">
        <f>(S27-T27)/S27</f>
        <v>0.22763526736488884</v>
      </c>
    </row>
    <row r="28" spans="1:21" x14ac:dyDescent="0.35">
      <c r="B28" s="1" t="s">
        <v>4</v>
      </c>
      <c r="C28" s="1">
        <v>7.3027778122887492E-3</v>
      </c>
      <c r="D28" s="1">
        <f t="shared" ref="D28:D33" si="38">(5*C28)/(1+2.5*C28)</f>
        <v>3.5859209463355725E-2</v>
      </c>
      <c r="E28" s="1">
        <f>E27*(1-D27)</f>
        <v>97453.28263731148</v>
      </c>
      <c r="F28" s="1">
        <f t="shared" ref="F28:F33" si="39">E28-E29</f>
        <v>3494.597674982957</v>
      </c>
      <c r="G28" s="1">
        <f t="shared" ref="G28:G33" si="40">E29*5 + F28*2.5</f>
        <v>478529.91899909999</v>
      </c>
      <c r="H28" s="1">
        <f t="shared" si="36"/>
        <v>2675100.4383903099</v>
      </c>
      <c r="I28" s="1">
        <f t="shared" ref="I28:I34" si="41">H28/E28</f>
        <v>27.450080346150461</v>
      </c>
      <c r="K28" s="1">
        <v>8.6940952524548146E-3</v>
      </c>
      <c r="L28" s="1">
        <f t="shared" ref="L28:L33" si="42">(5*K28)/(1+2.5*K28)</f>
        <v>4.254573458950698E-2</v>
      </c>
      <c r="M28" s="1">
        <f>M27*(1-L27)</f>
        <v>97079.90495701466</v>
      </c>
      <c r="N28" s="1">
        <f t="shared" ref="N28:N33" si="43">M28-M29</f>
        <v>4130.3358702757105</v>
      </c>
      <c r="O28" s="1">
        <f t="shared" ref="O28:O33" si="44">M29*5 + N28*2.5</f>
        <v>475073.68510938407</v>
      </c>
      <c r="P28" s="1">
        <f t="shared" si="37"/>
        <v>2507273.9849650976</v>
      </c>
      <c r="Q28" s="1">
        <f t="shared" ref="Q28:Q34" si="45">P28/M28</f>
        <v>25.826910173380124</v>
      </c>
    </row>
    <row r="29" spans="1:21" x14ac:dyDescent="0.35">
      <c r="B29" s="1" t="s">
        <v>5</v>
      </c>
      <c r="C29" s="1">
        <v>1.0061531278218024E-2</v>
      </c>
      <c r="D29" s="1">
        <f t="shared" si="38"/>
        <v>4.9073275646485788E-2</v>
      </c>
      <c r="E29" s="1">
        <f>E28*(1-D28)</f>
        <v>93958.684962328523</v>
      </c>
      <c r="F29" s="1">
        <f t="shared" si="39"/>
        <v>4610.8604465376702</v>
      </c>
      <c r="G29" s="1">
        <f t="shared" si="40"/>
        <v>458266.27369529847</v>
      </c>
      <c r="H29" s="1">
        <f t="shared" si="36"/>
        <v>2196570.5193912098</v>
      </c>
      <c r="I29" s="1">
        <f t="shared" si="41"/>
        <v>23.378046641158242</v>
      </c>
      <c r="K29" s="1">
        <v>1.2221479641741974E-2</v>
      </c>
      <c r="L29" s="1">
        <f t="shared" si="42"/>
        <v>5.9295695374067134E-2</v>
      </c>
      <c r="M29" s="1">
        <f>M28*(1-L28)</f>
        <v>92949.569086738949</v>
      </c>
      <c r="N29" s="1">
        <f t="shared" si="43"/>
        <v>5511.5093337180733</v>
      </c>
      <c r="O29" s="1">
        <f t="shared" si="44"/>
        <v>450969.07209939958</v>
      </c>
      <c r="P29" s="1">
        <f t="shared" si="37"/>
        <v>2032200.2998557137</v>
      </c>
      <c r="Q29" s="1">
        <f t="shared" si="45"/>
        <v>21.863471986183164</v>
      </c>
    </row>
    <row r="30" spans="1:21" x14ac:dyDescent="0.35">
      <c r="B30" s="1" t="s">
        <v>6</v>
      </c>
      <c r="C30" s="1">
        <v>1.4289906652362485E-2</v>
      </c>
      <c r="D30" s="1">
        <f t="shared" si="38"/>
        <v>6.8985058158094997E-2</v>
      </c>
      <c r="E30" s="1">
        <f t="shared" ref="E30:E34" si="46">E29*(1-D29)</f>
        <v>89347.824515790853</v>
      </c>
      <c r="F30" s="1">
        <f t="shared" si="39"/>
        <v>6163.6648705210973</v>
      </c>
      <c r="G30" s="1">
        <f t="shared" si="40"/>
        <v>431329.96040265152</v>
      </c>
      <c r="H30" s="1">
        <f t="shared" si="36"/>
        <v>1738304.2456959111</v>
      </c>
      <c r="I30" s="1">
        <f t="shared" si="41"/>
        <v>19.455473651613001</v>
      </c>
      <c r="K30" s="1">
        <v>1.8251633527536438E-2</v>
      </c>
      <c r="L30" s="1">
        <f t="shared" si="42"/>
        <v>8.7275850538117761E-2</v>
      </c>
      <c r="M30" s="1">
        <f t="shared" ref="M30:M34" si="47">M29*(1-L29)</f>
        <v>87438.059753020876</v>
      </c>
      <c r="N30" s="1">
        <f t="shared" si="43"/>
        <v>7631.2310343476565</v>
      </c>
      <c r="O30" s="1">
        <f t="shared" si="44"/>
        <v>418112.2211792352</v>
      </c>
      <c r="P30" s="1">
        <f t="shared" si="37"/>
        <v>1581231.2277563142</v>
      </c>
      <c r="Q30" s="1">
        <f t="shared" si="45"/>
        <v>18.084015498773514</v>
      </c>
    </row>
    <row r="31" spans="1:21" x14ac:dyDescent="0.35">
      <c r="B31" s="1" t="s">
        <v>7</v>
      </c>
      <c r="C31" s="1">
        <v>2.2322659754391662E-2</v>
      </c>
      <c r="D31" s="1">
        <f t="shared" si="38"/>
        <v>0.10571376760779898</v>
      </c>
      <c r="E31" s="1">
        <f t="shared" si="46"/>
        <v>83184.159645269756</v>
      </c>
      <c r="F31" s="1">
        <f t="shared" si="39"/>
        <v>8793.7109213900985</v>
      </c>
      <c r="G31" s="1">
        <f t="shared" si="40"/>
        <v>393936.52092287352</v>
      </c>
      <c r="H31" s="1">
        <f t="shared" si="36"/>
        <v>1306974.2852932597</v>
      </c>
      <c r="I31" s="1">
        <f t="shared" si="41"/>
        <v>15.711816899596224</v>
      </c>
      <c r="K31" s="1">
        <v>2.792092269195039E-2</v>
      </c>
      <c r="L31" s="1">
        <f t="shared" si="42"/>
        <v>0.13049571176051128</v>
      </c>
      <c r="M31" s="1">
        <f t="shared" si="47"/>
        <v>79806.82871867322</v>
      </c>
      <c r="N31" s="1">
        <f t="shared" si="43"/>
        <v>10414.448916992464</v>
      </c>
      <c r="O31" s="1">
        <f t="shared" si="44"/>
        <v>372998.0213008849</v>
      </c>
      <c r="P31" s="1">
        <f t="shared" si="37"/>
        <v>1163119.006577079</v>
      </c>
      <c r="Q31" s="1">
        <f t="shared" si="45"/>
        <v>14.574178992592048</v>
      </c>
    </row>
    <row r="32" spans="1:21" x14ac:dyDescent="0.35">
      <c r="B32" s="1" t="s">
        <v>8</v>
      </c>
      <c r="C32" s="1">
        <v>3.7492848510327678E-2</v>
      </c>
      <c r="D32" s="1">
        <f t="shared" si="38"/>
        <v>0.17139868063211369</v>
      </c>
      <c r="E32" s="1">
        <f t="shared" si="46"/>
        <v>74390.448723879657</v>
      </c>
      <c r="F32" s="1">
        <f t="shared" si="39"/>
        <v>12750.42476290388</v>
      </c>
      <c r="G32" s="1">
        <f t="shared" si="40"/>
        <v>340076.18171213858</v>
      </c>
      <c r="H32" s="1">
        <f t="shared" si="36"/>
        <v>913037.76437038614</v>
      </c>
      <c r="I32" s="1">
        <f t="shared" si="41"/>
        <v>12.273588612959893</v>
      </c>
      <c r="K32" s="1">
        <v>4.4720562002907277E-2</v>
      </c>
      <c r="L32" s="1">
        <f t="shared" si="42"/>
        <v>0.20111758179787029</v>
      </c>
      <c r="M32" s="1">
        <f t="shared" si="47"/>
        <v>69392.379801680756</v>
      </c>
      <c r="N32" s="1">
        <f t="shared" si="43"/>
        <v>13956.02762091341</v>
      </c>
      <c r="O32" s="1">
        <f t="shared" si="44"/>
        <v>312071.82995612029</v>
      </c>
      <c r="P32" s="1">
        <f t="shared" si="37"/>
        <v>790120.98527619406</v>
      </c>
      <c r="Q32" s="1">
        <f t="shared" si="45"/>
        <v>11.386278832550667</v>
      </c>
    </row>
    <row r="33" spans="2:17" x14ac:dyDescent="0.35">
      <c r="B33" s="1" t="s">
        <v>9</v>
      </c>
      <c r="C33" s="1">
        <v>6.5287192648901662E-2</v>
      </c>
      <c r="D33" s="1">
        <f t="shared" si="38"/>
        <v>0.28063180624946343</v>
      </c>
      <c r="E33" s="1">
        <f t="shared" si="46"/>
        <v>61640.023960975777</v>
      </c>
      <c r="F33" s="1">
        <f t="shared" si="39"/>
        <v>17298.151261428844</v>
      </c>
      <c r="G33" s="1">
        <f t="shared" si="40"/>
        <v>264954.74165130674</v>
      </c>
      <c r="H33" s="1">
        <f t="shared" si="36"/>
        <v>572961.58265824756</v>
      </c>
      <c r="I33" s="1">
        <f t="shared" si="41"/>
        <v>9.2952848788798139</v>
      </c>
      <c r="K33" s="1">
        <v>7.3792174389289672E-2</v>
      </c>
      <c r="L33" s="1">
        <f t="shared" si="42"/>
        <v>0.31149596121720063</v>
      </c>
      <c r="M33" s="1">
        <f t="shared" si="47"/>
        <v>55436.352180767346</v>
      </c>
      <c r="N33" s="1">
        <f t="shared" si="43"/>
        <v>17268.199808923375</v>
      </c>
      <c r="O33" s="1">
        <f t="shared" si="44"/>
        <v>234011.26138152831</v>
      </c>
      <c r="P33" s="1">
        <f t="shared" si="37"/>
        <v>478049.15532007377</v>
      </c>
      <c r="Q33" s="1">
        <f t="shared" si="45"/>
        <v>8.6233876601628996</v>
      </c>
    </row>
    <row r="34" spans="2:17" x14ac:dyDescent="0.35">
      <c r="B34" s="1" t="s">
        <v>10</v>
      </c>
      <c r="C34" s="1">
        <v>0.14396392156285809</v>
      </c>
      <c r="D34" s="1">
        <v>1</v>
      </c>
      <c r="E34" s="1">
        <f t="shared" si="46"/>
        <v>44341.872699546933</v>
      </c>
      <c r="F34" s="1">
        <f>E34</f>
        <v>44341.872699546933</v>
      </c>
      <c r="G34" s="1">
        <f>F34*(1/C34)</f>
        <v>308006.84100694087</v>
      </c>
      <c r="H34" s="1">
        <f>G34</f>
        <v>308006.84100694087</v>
      </c>
      <c r="I34" s="1">
        <f t="shared" si="41"/>
        <v>6.9461847742413445</v>
      </c>
      <c r="K34" s="1">
        <v>0.15640256419134488</v>
      </c>
      <c r="L34" s="1">
        <v>1</v>
      </c>
      <c r="M34" s="1">
        <f t="shared" si="47"/>
        <v>38168.152371843971</v>
      </c>
      <c r="N34" s="1">
        <f>M34</f>
        <v>38168.152371843971</v>
      </c>
      <c r="O34" s="1">
        <f>N34*(1/K34)</f>
        <v>244037.89393854546</v>
      </c>
      <c r="P34" s="1">
        <f>O34</f>
        <v>244037.89393854546</v>
      </c>
      <c r="Q34" s="1">
        <f t="shared" si="45"/>
        <v>6.3937570663904673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5600F-E0D8-4148-B31E-58091ED2F2A0}">
  <dimension ref="A1:U34"/>
  <sheetViews>
    <sheetView topLeftCell="A11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5.120355604983389E-3</v>
      </c>
      <c r="D3" s="1">
        <f>(5*C3)/(1+2.5*C3)</f>
        <v>2.5278194660630891E-2</v>
      </c>
      <c r="E3" s="1">
        <v>100000</v>
      </c>
      <c r="F3" s="1">
        <f>E3-E4</f>
        <v>2527.8194660630834</v>
      </c>
      <c r="G3" s="1">
        <f>E4*5 + F3*2.5</f>
        <v>493680.45133484231</v>
      </c>
      <c r="H3" s="1">
        <f t="shared" ref="H3:H9" si="0">H4+G3</f>
        <v>3325670.7410470224</v>
      </c>
      <c r="I3" s="1">
        <f>H3/E3</f>
        <v>33.256707410470227</v>
      </c>
      <c r="K3" s="1">
        <v>5.6433773229727455E-3</v>
      </c>
      <c r="L3" s="1">
        <f>(5*K3)/(1+2.5*K3)</f>
        <v>2.7824328651516454E-2</v>
      </c>
      <c r="M3" s="1">
        <v>100000</v>
      </c>
      <c r="N3" s="1">
        <f>M3-M4</f>
        <v>2782.4328651516407</v>
      </c>
      <c r="O3" s="1">
        <f>M4*5 + N3*2.5</f>
        <v>493043.91783712088</v>
      </c>
      <c r="P3" s="1">
        <f t="shared" ref="P3:P9" si="1">P4+O3</f>
        <v>3186148.9478127654</v>
      </c>
      <c r="Q3" s="1">
        <f>P3/M3</f>
        <v>31.861489478127655</v>
      </c>
    </row>
    <row r="4" spans="1:21" x14ac:dyDescent="0.35">
      <c r="B4" s="1" t="s">
        <v>4</v>
      </c>
      <c r="C4" s="1">
        <v>7.0336395899597464E-3</v>
      </c>
      <c r="D4" s="1">
        <f t="shared" ref="D4:D9" si="2">(5*C4)/(1+2.5*C4)</f>
        <v>3.4560482996173682E-2</v>
      </c>
      <c r="E4" s="1">
        <f>E3*(1-D3)</f>
        <v>97472.180533936917</v>
      </c>
      <c r="F4" s="1">
        <f t="shared" ref="F4:F9" si="3">E4-E5</f>
        <v>3368.6856379430974</v>
      </c>
      <c r="G4" s="1">
        <f t="shared" ref="G4:G9" si="4">E5*5 + F4*2.5</f>
        <v>478939.18857482687</v>
      </c>
      <c r="H4" s="1">
        <f t="shared" si="0"/>
        <v>2831990.2897121799</v>
      </c>
      <c r="I4" s="1">
        <f t="shared" ref="I4:I10" si="5">H4/E4</f>
        <v>29.054344267246233</v>
      </c>
      <c r="K4" s="1">
        <v>8.1226681057342508E-3</v>
      </c>
      <c r="L4" s="1">
        <f t="shared" ref="L4:L9" si="6">(5*K4)/(1+2.5*K4)</f>
        <v>3.9805032851690923E-2</v>
      </c>
      <c r="M4" s="1">
        <f>M3*(1-L3)</f>
        <v>97217.567134848359</v>
      </c>
      <c r="N4" s="1">
        <f t="shared" ref="N4:N9" si="7">M4-M5</f>
        <v>3869.7484535640979</v>
      </c>
      <c r="O4" s="1">
        <f t="shared" ref="O4:O9" si="8">M5*5 + N4*2.5</f>
        <v>476413.46454033157</v>
      </c>
      <c r="P4" s="1">
        <f t="shared" si="1"/>
        <v>2693105.0299756443</v>
      </c>
      <c r="Q4" s="1">
        <f t="shared" ref="Q4:Q10" si="9">P4/M4</f>
        <v>27.701835268517851</v>
      </c>
    </row>
    <row r="5" spans="1:21" x14ac:dyDescent="0.35">
      <c r="B5" s="1" t="s">
        <v>5</v>
      </c>
      <c r="C5" s="1">
        <v>9.9742162012765347E-3</v>
      </c>
      <c r="D5" s="1">
        <f t="shared" si="2"/>
        <v>4.8657773133614336E-2</v>
      </c>
      <c r="E5" s="1">
        <f>E4*(1-D4)</f>
        <v>94103.494895993819</v>
      </c>
      <c r="F5" s="1">
        <f t="shared" si="3"/>
        <v>4578.8665057295002</v>
      </c>
      <c r="G5" s="1">
        <f t="shared" si="4"/>
        <v>459070.30821564537</v>
      </c>
      <c r="H5" s="1">
        <f t="shared" si="0"/>
        <v>2353051.1011373531</v>
      </c>
      <c r="I5" s="1">
        <f t="shared" si="5"/>
        <v>25.004927858822036</v>
      </c>
      <c r="K5" s="1">
        <v>1.1256160213064404E-2</v>
      </c>
      <c r="L5" s="1">
        <f t="shared" si="6"/>
        <v>5.4740384714153774E-2</v>
      </c>
      <c r="M5" s="1">
        <f>M4*(1-L4)</f>
        <v>93347.818681284261</v>
      </c>
      <c r="N5" s="1">
        <f t="shared" si="7"/>
        <v>5109.8955068405776</v>
      </c>
      <c r="O5" s="1">
        <f t="shared" si="8"/>
        <v>453964.35463931982</v>
      </c>
      <c r="P5" s="1">
        <f t="shared" si="1"/>
        <v>2216691.5654353127</v>
      </c>
      <c r="Q5" s="1">
        <f t="shared" si="9"/>
        <v>23.746581299384424</v>
      </c>
    </row>
    <row r="6" spans="1:21" x14ac:dyDescent="0.35">
      <c r="B6" s="1" t="s">
        <v>6</v>
      </c>
      <c r="C6" s="1">
        <v>1.3988701496985674E-2</v>
      </c>
      <c r="D6" s="1">
        <f t="shared" si="2"/>
        <v>6.7580112434964743E-2</v>
      </c>
      <c r="E6" s="1">
        <f t="shared" ref="E6:E10" si="10">E5*(1-D5)</f>
        <v>89524.628390264319</v>
      </c>
      <c r="F6" s="1">
        <f t="shared" si="3"/>
        <v>6050.0844523124979</v>
      </c>
      <c r="G6" s="1">
        <f t="shared" si="4"/>
        <v>432497.93082054029</v>
      </c>
      <c r="H6" s="1">
        <f t="shared" si="0"/>
        <v>1893980.7929217077</v>
      </c>
      <c r="I6" s="1">
        <f t="shared" si="5"/>
        <v>21.155974919720254</v>
      </c>
      <c r="K6" s="1">
        <v>1.6499205267938237E-2</v>
      </c>
      <c r="L6" s="1">
        <f t="shared" si="6"/>
        <v>7.922802761327781E-2</v>
      </c>
      <c r="M6" s="1">
        <f t="shared" ref="M6:M10" si="11">M5*(1-L5)</f>
        <v>88237.923174443684</v>
      </c>
      <c r="N6" s="1">
        <f t="shared" si="7"/>
        <v>6990.9166138031142</v>
      </c>
      <c r="O6" s="1">
        <f t="shared" si="8"/>
        <v>423712.32433771063</v>
      </c>
      <c r="P6" s="1">
        <f t="shared" si="1"/>
        <v>1762727.210795993</v>
      </c>
      <c r="Q6" s="1">
        <f t="shared" si="9"/>
        <v>19.976979822056045</v>
      </c>
    </row>
    <row r="7" spans="1:21" x14ac:dyDescent="0.35">
      <c r="B7" s="1" t="s">
        <v>7</v>
      </c>
      <c r="C7" s="1">
        <v>2.0283752612011274E-2</v>
      </c>
      <c r="D7" s="1">
        <f t="shared" si="2"/>
        <v>9.6524086339052004E-2</v>
      </c>
      <c r="E7" s="1">
        <f t="shared" si="10"/>
        <v>83474.543937951821</v>
      </c>
      <c r="F7" s="1">
        <f t="shared" si="3"/>
        <v>8057.3040861798509</v>
      </c>
      <c r="G7" s="1">
        <f t="shared" si="4"/>
        <v>397229.45947430946</v>
      </c>
      <c r="H7" s="1">
        <f t="shared" si="0"/>
        <v>1461482.8621011674</v>
      </c>
      <c r="I7" s="1">
        <f t="shared" si="5"/>
        <v>17.50812634792608</v>
      </c>
      <c r="K7" s="1">
        <v>2.3911302348176924E-2</v>
      </c>
      <c r="L7" s="1">
        <f t="shared" si="6"/>
        <v>0.11281276161180305</v>
      </c>
      <c r="M7" s="1">
        <f t="shared" si="11"/>
        <v>81247.00656064057</v>
      </c>
      <c r="N7" s="1">
        <f t="shared" si="7"/>
        <v>9165.6991827981401</v>
      </c>
      <c r="O7" s="1">
        <f t="shared" si="8"/>
        <v>383320.78484620748</v>
      </c>
      <c r="P7" s="1">
        <f t="shared" si="1"/>
        <v>1339014.8864582824</v>
      </c>
      <c r="Q7" s="1">
        <f t="shared" si="9"/>
        <v>16.480790408676508</v>
      </c>
    </row>
    <row r="8" spans="1:21" x14ac:dyDescent="0.35">
      <c r="B8" s="1" t="s">
        <v>8</v>
      </c>
      <c r="C8" s="1">
        <v>3.1075468747093812E-2</v>
      </c>
      <c r="D8" s="1">
        <f t="shared" si="2"/>
        <v>0.14417646560781391</v>
      </c>
      <c r="E8" s="1">
        <f t="shared" si="10"/>
        <v>75417.23985177197</v>
      </c>
      <c r="F8" s="1">
        <f t="shared" si="3"/>
        <v>10873.391087725257</v>
      </c>
      <c r="G8" s="1">
        <f t="shared" si="4"/>
        <v>349902.72153954668</v>
      </c>
      <c r="H8" s="1">
        <f t="shared" si="0"/>
        <v>1064253.4026268579</v>
      </c>
      <c r="I8" s="1">
        <f t="shared" si="5"/>
        <v>14.111540076494229</v>
      </c>
      <c r="K8" s="1">
        <v>3.6355391697800735E-2</v>
      </c>
      <c r="L8" s="1">
        <f t="shared" si="6"/>
        <v>0.1666320269647488</v>
      </c>
      <c r="M8" s="1">
        <f t="shared" si="11"/>
        <v>72081.30737784243</v>
      </c>
      <c r="N8" s="1">
        <f t="shared" si="7"/>
        <v>12011.054354638982</v>
      </c>
      <c r="O8" s="1">
        <f t="shared" si="8"/>
        <v>330378.9010026147</v>
      </c>
      <c r="P8" s="1">
        <f t="shared" si="1"/>
        <v>955694.10161207477</v>
      </c>
      <c r="Q8" s="1">
        <f t="shared" si="9"/>
        <v>13.25855671016661</v>
      </c>
    </row>
    <row r="9" spans="1:21" x14ac:dyDescent="0.35">
      <c r="B9" s="1" t="s">
        <v>9</v>
      </c>
      <c r="C9" s="1">
        <v>5.2694533517088755E-2</v>
      </c>
      <c r="D9" s="1">
        <f t="shared" si="2"/>
        <v>0.23280393119701584</v>
      </c>
      <c r="E9" s="1">
        <f t="shared" si="10"/>
        <v>64543.848764046714</v>
      </c>
      <c r="F9" s="1">
        <f t="shared" si="3"/>
        <v>15026.061726855725</v>
      </c>
      <c r="G9" s="1">
        <f t="shared" si="4"/>
        <v>285154.08950309426</v>
      </c>
      <c r="H9" s="1">
        <f t="shared" si="0"/>
        <v>714350.68108731112</v>
      </c>
      <c r="I9" s="1">
        <f t="shared" si="5"/>
        <v>11.067680263362767</v>
      </c>
      <c r="K9" s="1">
        <v>5.7912733577345409E-2</v>
      </c>
      <c r="L9" s="1">
        <f t="shared" si="6"/>
        <v>0.25294222820542489</v>
      </c>
      <c r="M9" s="1">
        <f t="shared" si="11"/>
        <v>60070.253023203448</v>
      </c>
      <c r="N9" s="1">
        <f t="shared" si="7"/>
        <v>15194.303648552741</v>
      </c>
      <c r="O9" s="1">
        <f t="shared" si="8"/>
        <v>262365.5059946354</v>
      </c>
      <c r="P9" s="1">
        <f t="shared" si="1"/>
        <v>625315.20060946001</v>
      </c>
      <c r="Q9" s="1">
        <f t="shared" si="9"/>
        <v>10.409731425101844</v>
      </c>
    </row>
    <row r="10" spans="1:21" x14ac:dyDescent="0.35">
      <c r="B10" s="1" t="s">
        <v>10</v>
      </c>
      <c r="C10" s="1">
        <v>0.11537320661008703</v>
      </c>
      <c r="D10" s="1">
        <v>1</v>
      </c>
      <c r="E10" s="1">
        <f t="shared" si="10"/>
        <v>49517.787037190988</v>
      </c>
      <c r="F10" s="1">
        <f>E10</f>
        <v>49517.787037190988</v>
      </c>
      <c r="G10" s="1">
        <f>F10*(1/C10)</f>
        <v>429196.5915842168</v>
      </c>
      <c r="H10" s="1">
        <f>G10</f>
        <v>429196.5915842168</v>
      </c>
      <c r="I10" s="1">
        <f t="shared" si="5"/>
        <v>8.6675236771357138</v>
      </c>
      <c r="K10" s="1">
        <v>0.12364233953213458</v>
      </c>
      <c r="L10" s="1">
        <v>1</v>
      </c>
      <c r="M10" s="1">
        <f t="shared" si="11"/>
        <v>44875.949374650707</v>
      </c>
      <c r="N10" s="1">
        <f>M10</f>
        <v>44875.949374650707</v>
      </c>
      <c r="O10" s="1">
        <f>N10*(1/K10)</f>
        <v>362949.69461482461</v>
      </c>
      <c r="P10" s="1">
        <f>O10</f>
        <v>362949.69461482461</v>
      </c>
      <c r="Q10" s="1">
        <f t="shared" si="9"/>
        <v>8.0878443725994078</v>
      </c>
    </row>
    <row r="11" spans="1:21" x14ac:dyDescent="0.35">
      <c r="A11" t="s">
        <v>16</v>
      </c>
      <c r="B11" s="1" t="s">
        <v>1</v>
      </c>
      <c r="C11" s="1">
        <v>3.2560797617552538E-3</v>
      </c>
      <c r="D11" s="1">
        <f>(5*C11)/(1+2.5*C11)</f>
        <v>1.6148943191031141E-2</v>
      </c>
      <c r="E11" s="1">
        <v>100000</v>
      </c>
      <c r="F11" s="1">
        <f>E11-E12</f>
        <v>1614.894319103114</v>
      </c>
      <c r="G11" s="1">
        <f>E12*5 + F11*2.5</f>
        <v>495962.76420224225</v>
      </c>
      <c r="H11" s="1">
        <f t="shared" ref="H11:H17" si="12">H12+G11</f>
        <v>3512016.6943676001</v>
      </c>
      <c r="I11" s="1">
        <f>H11/E11</f>
        <v>35.120166943676004</v>
      </c>
      <c r="K11" s="1">
        <v>3.610084095415932E-3</v>
      </c>
      <c r="L11" s="1">
        <f>(5*K11)/(1+2.5*K11)</f>
        <v>1.7888968772953089E-2</v>
      </c>
      <c r="M11" s="1">
        <v>100000</v>
      </c>
      <c r="N11" s="1">
        <f>M11-M12</f>
        <v>1788.8968772953085</v>
      </c>
      <c r="O11" s="1">
        <f>M12*5 + N11*2.5</f>
        <v>495527.75780676171</v>
      </c>
      <c r="P11" s="1">
        <f t="shared" ref="P11:P17" si="13">P12+O11</f>
        <v>3364264.3887949591</v>
      </c>
      <c r="Q11" s="1">
        <f>P11/M11</f>
        <v>33.642643887949589</v>
      </c>
      <c r="S11" s="7">
        <f>Q11-Q3</f>
        <v>1.7811544098219336</v>
      </c>
      <c r="T11" s="7">
        <f>I11-I3</f>
        <v>1.8634595332057771</v>
      </c>
      <c r="U11" s="7">
        <f>(S11-T11)/S11</f>
        <v>-4.6208864840680312E-2</v>
      </c>
    </row>
    <row r="12" spans="1:21" x14ac:dyDescent="0.35">
      <c r="B12" s="1" t="s">
        <v>4</v>
      </c>
      <c r="C12" s="1">
        <v>4.367816361650712E-3</v>
      </c>
      <c r="D12" s="1">
        <f t="shared" ref="D12:D17" si="14">(5*C12)/(1+2.5*C12)</f>
        <v>2.1603184946570073E-2</v>
      </c>
      <c r="E12" s="1">
        <f>E11*(1-D11)</f>
        <v>98385.105680896886</v>
      </c>
      <c r="F12" s="1">
        <f t="shared" ref="F12:F17" si="15">E12-E13</f>
        <v>2125.4316340122605</v>
      </c>
      <c r="G12" s="1">
        <f t="shared" ref="G12:G17" si="16">E13*5 + F12*2.5</f>
        <v>486611.94931945379</v>
      </c>
      <c r="H12" s="1">
        <f t="shared" si="12"/>
        <v>3016053.9301653579</v>
      </c>
      <c r="I12" s="1">
        <f t="shared" ref="I12:I18" si="17">H12/E12</f>
        <v>30.655594759918777</v>
      </c>
      <c r="K12" s="1">
        <v>5.0321749157063392E-3</v>
      </c>
      <c r="L12" s="1">
        <f t="shared" ref="L12:L17" si="18">(5*K12)/(1+2.5*K12)</f>
        <v>2.4848272445287166E-2</v>
      </c>
      <c r="M12" s="1">
        <f>M11*(1-L11)</f>
        <v>98211.103122704691</v>
      </c>
      <c r="N12" s="1">
        <f t="shared" ref="N12:N17" si="19">M12-M13</f>
        <v>2440.3762475451658</v>
      </c>
      <c r="O12" s="1">
        <f t="shared" ref="O12:O17" si="20">M13*5 + N12*2.5</f>
        <v>484954.57499466056</v>
      </c>
      <c r="P12" s="1">
        <f t="shared" si="13"/>
        <v>2868736.6309881974</v>
      </c>
      <c r="Q12" s="1">
        <f t="shared" ref="Q12:Q18" si="21">P12/M12</f>
        <v>29.209901322501238</v>
      </c>
    </row>
    <row r="13" spans="1:21" x14ac:dyDescent="0.35">
      <c r="B13" s="1" t="s">
        <v>5</v>
      </c>
      <c r="C13" s="1">
        <v>6.4545464806557212E-3</v>
      </c>
      <c r="D13" s="1">
        <f t="shared" si="14"/>
        <v>3.1760237579051949E-2</v>
      </c>
      <c r="E13" s="1">
        <f>E12*(1-D12)</f>
        <v>96259.674046884626</v>
      </c>
      <c r="F13" s="1">
        <f t="shared" si="15"/>
        <v>3057.2301170111605</v>
      </c>
      <c r="G13" s="1">
        <f t="shared" si="16"/>
        <v>473655.29494189523</v>
      </c>
      <c r="H13" s="1">
        <f t="shared" si="12"/>
        <v>2529441.980845904</v>
      </c>
      <c r="I13" s="1">
        <f t="shared" si="17"/>
        <v>26.277275566234557</v>
      </c>
      <c r="K13" s="1">
        <v>7.4756706290264588E-3</v>
      </c>
      <c r="L13" s="1">
        <f t="shared" si="18"/>
        <v>3.669259868932126E-2</v>
      </c>
      <c r="M13" s="1">
        <f>M12*(1-L12)</f>
        <v>95770.726875159526</v>
      </c>
      <c r="N13" s="1">
        <f t="shared" si="19"/>
        <v>3514.0768474148208</v>
      </c>
      <c r="O13" s="1">
        <f t="shared" si="20"/>
        <v>470068.44225726055</v>
      </c>
      <c r="P13" s="1">
        <f t="shared" si="13"/>
        <v>2383782.055993537</v>
      </c>
      <c r="Q13" s="1">
        <f t="shared" si="21"/>
        <v>24.890508130954043</v>
      </c>
    </row>
    <row r="14" spans="1:21" x14ac:dyDescent="0.35">
      <c r="B14" s="1" t="s">
        <v>6</v>
      </c>
      <c r="C14" s="1">
        <v>9.5645498076611726E-3</v>
      </c>
      <c r="D14" s="1">
        <f t="shared" si="14"/>
        <v>4.6705945678906319E-2</v>
      </c>
      <c r="E14" s="1">
        <f t="shared" ref="E14:E18" si="22">E13*(1-D13)</f>
        <v>93202.443929873465</v>
      </c>
      <c r="F14" s="1">
        <f t="shared" si="15"/>
        <v>4353.1082833299733</v>
      </c>
      <c r="G14" s="1">
        <f t="shared" si="16"/>
        <v>455129.44894104236</v>
      </c>
      <c r="H14" s="1">
        <f t="shared" si="12"/>
        <v>2055786.6859040086</v>
      </c>
      <c r="I14" s="1">
        <f t="shared" si="17"/>
        <v>22.05721866532604</v>
      </c>
      <c r="K14" s="1">
        <v>1.1871937368744374E-2</v>
      </c>
      <c r="L14" s="1">
        <f t="shared" si="18"/>
        <v>5.7648682959992779E-2</v>
      </c>
      <c r="M14" s="1">
        <f t="shared" ref="M14:M18" si="23">M13*(1-L13)</f>
        <v>92256.650027744705</v>
      </c>
      <c r="N14" s="1">
        <f t="shared" si="19"/>
        <v>5318.4743684004643</v>
      </c>
      <c r="O14" s="1">
        <f t="shared" si="20"/>
        <v>447987.06421772239</v>
      </c>
      <c r="P14" s="1">
        <f t="shared" si="13"/>
        <v>1913713.6137362765</v>
      </c>
      <c r="Q14" s="1">
        <f t="shared" si="21"/>
        <v>20.743367693935969</v>
      </c>
    </row>
    <row r="15" spans="1:21" x14ac:dyDescent="0.35">
      <c r="B15" s="1" t="s">
        <v>7</v>
      </c>
      <c r="C15" s="1">
        <v>1.5054187745187068E-2</v>
      </c>
      <c r="D15" s="1">
        <f t="shared" si="14"/>
        <v>7.2540830521287208E-2</v>
      </c>
      <c r="E15" s="1">
        <f t="shared" si="22"/>
        <v>88849.335646543492</v>
      </c>
      <c r="F15" s="1">
        <f t="shared" si="15"/>
        <v>6445.2045990648767</v>
      </c>
      <c r="G15" s="1">
        <f t="shared" si="16"/>
        <v>428133.66673505527</v>
      </c>
      <c r="H15" s="1">
        <f t="shared" si="12"/>
        <v>1600657.2369629662</v>
      </c>
      <c r="I15" s="1">
        <f t="shared" si="17"/>
        <v>18.015410304592823</v>
      </c>
      <c r="K15" s="1">
        <v>1.8869182678655508E-2</v>
      </c>
      <c r="L15" s="1">
        <f t="shared" si="18"/>
        <v>9.0095826854521333E-2</v>
      </c>
      <c r="M15" s="1">
        <f t="shared" si="23"/>
        <v>86938.175659344241</v>
      </c>
      <c r="N15" s="1">
        <f t="shared" si="19"/>
        <v>7832.7668212522403</v>
      </c>
      <c r="O15" s="1">
        <f t="shared" si="20"/>
        <v>415108.96124359057</v>
      </c>
      <c r="P15" s="1">
        <f t="shared" si="13"/>
        <v>1465726.549518554</v>
      </c>
      <c r="Q15" s="1">
        <f t="shared" si="21"/>
        <v>16.85941231688378</v>
      </c>
    </row>
    <row r="16" spans="1:21" x14ac:dyDescent="0.35">
      <c r="B16" s="1" t="s">
        <v>8</v>
      </c>
      <c r="C16" s="1">
        <v>2.5562994495753132E-2</v>
      </c>
      <c r="D16" s="1">
        <f t="shared" si="14"/>
        <v>0.12013729965427355</v>
      </c>
      <c r="E16" s="1">
        <f t="shared" si="22"/>
        <v>82404.131047478615</v>
      </c>
      <c r="F16" s="1">
        <f t="shared" si="15"/>
        <v>9899.8097844009608</v>
      </c>
      <c r="G16" s="1">
        <f t="shared" si="16"/>
        <v>387271.13077639067</v>
      </c>
      <c r="H16" s="1">
        <f t="shared" si="12"/>
        <v>1172523.5702279108</v>
      </c>
      <c r="I16" s="1">
        <f t="shared" si="17"/>
        <v>14.228941623719573</v>
      </c>
      <c r="K16" s="1">
        <v>3.1347034009862891E-2</v>
      </c>
      <c r="L16" s="1">
        <f t="shared" si="18"/>
        <v>0.14534484551084745</v>
      </c>
      <c r="M16" s="1">
        <f t="shared" si="23"/>
        <v>79105.408838092</v>
      </c>
      <c r="N16" s="1">
        <f t="shared" si="19"/>
        <v>11497.563426644905</v>
      </c>
      <c r="O16" s="1">
        <f t="shared" si="20"/>
        <v>366783.13562384777</v>
      </c>
      <c r="P16" s="1">
        <f t="shared" si="13"/>
        <v>1050617.5882749634</v>
      </c>
      <c r="Q16" s="1">
        <f t="shared" si="21"/>
        <v>13.281235805573065</v>
      </c>
    </row>
    <row r="17" spans="1:21" x14ac:dyDescent="0.35">
      <c r="B17" s="1" t="s">
        <v>9</v>
      </c>
      <c r="C17" s="1">
        <v>4.7482845620738991E-2</v>
      </c>
      <c r="D17" s="1">
        <f t="shared" si="14"/>
        <v>0.21222197045284169</v>
      </c>
      <c r="E17" s="1">
        <f t="shared" si="22"/>
        <v>72504.321263077654</v>
      </c>
      <c r="F17" s="1">
        <f t="shared" si="15"/>
        <v>15387.009924796206</v>
      </c>
      <c r="G17" s="1">
        <f t="shared" si="16"/>
        <v>324054.08150339773</v>
      </c>
      <c r="H17" s="1">
        <f t="shared" si="12"/>
        <v>785252.43945152021</v>
      </c>
      <c r="I17" s="1">
        <f t="shared" si="17"/>
        <v>10.830422597879071</v>
      </c>
      <c r="K17" s="1">
        <v>5.3641951091931477E-2</v>
      </c>
      <c r="L17" s="1">
        <f t="shared" si="18"/>
        <v>0.23649466705102334</v>
      </c>
      <c r="M17" s="1">
        <f t="shared" si="23"/>
        <v>67607.845411447095</v>
      </c>
      <c r="N17" s="1">
        <f t="shared" si="19"/>
        <v>15988.89489061723</v>
      </c>
      <c r="O17" s="1">
        <f t="shared" si="20"/>
        <v>298066.98983069242</v>
      </c>
      <c r="P17" s="1">
        <f t="shared" si="13"/>
        <v>683834.45265111572</v>
      </c>
      <c r="Q17" s="1">
        <f t="shared" si="21"/>
        <v>10.114720392129691</v>
      </c>
    </row>
    <row r="18" spans="1:21" x14ac:dyDescent="0.35">
      <c r="B18" s="1" t="s">
        <v>10</v>
      </c>
      <c r="C18" s="1">
        <v>0.12384543516676233</v>
      </c>
      <c r="D18" s="1">
        <v>1</v>
      </c>
      <c r="E18" s="1">
        <f t="shared" si="22"/>
        <v>57117.311338281448</v>
      </c>
      <c r="F18" s="1">
        <f>E18</f>
        <v>57117.311338281448</v>
      </c>
      <c r="G18" s="1">
        <f>F18*(1/C18)</f>
        <v>461198.35794812249</v>
      </c>
      <c r="H18" s="1">
        <f>G18</f>
        <v>461198.35794812249</v>
      </c>
      <c r="I18" s="1">
        <f t="shared" si="17"/>
        <v>8.074581018294813</v>
      </c>
      <c r="K18" s="1">
        <v>0.13380846104394956</v>
      </c>
      <c r="L18" s="1">
        <v>1</v>
      </c>
      <c r="M18" s="1">
        <f t="shared" si="23"/>
        <v>51618.950520829865</v>
      </c>
      <c r="N18" s="1">
        <f>M18</f>
        <v>51618.950520829865</v>
      </c>
      <c r="O18" s="1">
        <f>N18*(1/K18)</f>
        <v>385767.4628204233</v>
      </c>
      <c r="P18" s="1">
        <f>O18</f>
        <v>385767.4628204233</v>
      </c>
      <c r="Q18" s="1">
        <f t="shared" si="21"/>
        <v>7.4733689648485599</v>
      </c>
    </row>
    <row r="19" spans="1:21" x14ac:dyDescent="0.35">
      <c r="A19" t="s">
        <v>40</v>
      </c>
      <c r="B19" s="1" t="s">
        <v>1</v>
      </c>
      <c r="C19" s="1">
        <v>7.2212487402836516E-3</v>
      </c>
      <c r="D19" s="1">
        <f>(5*C19)/(1+2.5*C19)</f>
        <v>3.5465972184026175E-2</v>
      </c>
      <c r="E19" s="1">
        <v>100000</v>
      </c>
      <c r="F19" s="1">
        <f>E19-E20</f>
        <v>3546.5972184026177</v>
      </c>
      <c r="G19" s="1">
        <f>E20*5 + F19*2.5</f>
        <v>491133.50695399346</v>
      </c>
      <c r="H19" s="1">
        <f t="shared" ref="H19:H25" si="24">H20+G19</f>
        <v>2962101.4459774685</v>
      </c>
      <c r="I19" s="1">
        <f>H19/E19</f>
        <v>29.621014459774685</v>
      </c>
      <c r="K19" s="1">
        <v>8.8235734387162451E-3</v>
      </c>
      <c r="L19" s="1">
        <f>(5*K19)/(1+2.5*K19)</f>
        <v>4.3165678360956465E-2</v>
      </c>
      <c r="M19" s="1">
        <v>100000</v>
      </c>
      <c r="N19" s="1">
        <f>M19-M20</f>
        <v>4316.5678360956372</v>
      </c>
      <c r="O19" s="1">
        <f>M20*5 + N19*2.5</f>
        <v>489208.58040976094</v>
      </c>
      <c r="P19" s="1">
        <f t="shared" ref="P19:P25" si="25">P20+O19</f>
        <v>2737384.2739118398</v>
      </c>
      <c r="Q19" s="1">
        <f>P19/M19</f>
        <v>27.373842739118398</v>
      </c>
    </row>
    <row r="20" spans="1:21" x14ac:dyDescent="0.35">
      <c r="B20" s="1" t="s">
        <v>4</v>
      </c>
      <c r="C20" s="1">
        <v>1.0692346130903039E-2</v>
      </c>
      <c r="D20" s="1">
        <f t="shared" ref="D20:D25" si="26">(5*C20)/(1+2.5*C20)</f>
        <v>5.2069858285087138E-2</v>
      </c>
      <c r="E20" s="1">
        <f>E19*(1-D19)</f>
        <v>96453.402781597382</v>
      </c>
      <c r="F20" s="1">
        <f t="shared" ref="F20:F25" si="27">E20-E21</f>
        <v>5022.315013952204</v>
      </c>
      <c r="G20" s="1">
        <f t="shared" ref="G20:G25" si="28">E21*5 + F20*2.5</f>
        <v>469711.22637310642</v>
      </c>
      <c r="H20" s="1">
        <f t="shared" si="24"/>
        <v>2470967.9390234752</v>
      </c>
      <c r="I20" s="1">
        <f t="shared" ref="I20:I26" si="29">H20/E20</f>
        <v>25.618255735555223</v>
      </c>
      <c r="K20" s="1">
        <v>1.3652409347947213E-2</v>
      </c>
      <c r="L20" s="1">
        <f t="shared" ref="L20:L25" si="30">(5*K20)/(1+2.5*K20)</f>
        <v>6.6009088981098502E-2</v>
      </c>
      <c r="M20" s="1">
        <f>M19*(1-L19)</f>
        <v>95683.432163904363</v>
      </c>
      <c r="N20" s="1">
        <f t="shared" ref="N20:N25" si="31">M20-M21</f>
        <v>6315.9761877240671</v>
      </c>
      <c r="O20" s="1">
        <f t="shared" ref="O20:O25" si="32">M21*5 + N20*2.5</f>
        <v>462627.2203502116</v>
      </c>
      <c r="P20" s="1">
        <f t="shared" si="25"/>
        <v>2248175.6935020788</v>
      </c>
      <c r="Q20" s="1">
        <f t="shared" ref="Q20:Q26" si="33">P20/M20</f>
        <v>23.495976708391748</v>
      </c>
    </row>
    <row r="21" spans="1:21" x14ac:dyDescent="0.35">
      <c r="B21" s="1" t="s">
        <v>5</v>
      </c>
      <c r="C21" s="1">
        <v>1.5163630219726516E-2</v>
      </c>
      <c r="D21" s="1">
        <f t="shared" si="26"/>
        <v>7.3048933557600504E-2</v>
      </c>
      <c r="E21" s="1">
        <f>E20*(1-D20)</f>
        <v>91431.087767645178</v>
      </c>
      <c r="F21" s="1">
        <f t="shared" si="27"/>
        <v>6678.9434554378531</v>
      </c>
      <c r="G21" s="1">
        <f t="shared" si="28"/>
        <v>440458.08019963128</v>
      </c>
      <c r="H21" s="1">
        <f t="shared" si="24"/>
        <v>2001256.7126503689</v>
      </c>
      <c r="I21" s="1">
        <f t="shared" si="29"/>
        <v>21.88814287910677</v>
      </c>
      <c r="K21" s="1">
        <v>1.9565920844389271E-2</v>
      </c>
      <c r="L21" s="1">
        <f t="shared" si="30"/>
        <v>9.3267445578097741E-2</v>
      </c>
      <c r="M21" s="1">
        <f>M20*(1-L20)</f>
        <v>89367.455976180296</v>
      </c>
      <c r="N21" s="1">
        <f t="shared" si="31"/>
        <v>8335.0743367114483</v>
      </c>
      <c r="O21" s="1">
        <f t="shared" si="32"/>
        <v>425999.59403912287</v>
      </c>
      <c r="P21" s="1">
        <f t="shared" si="25"/>
        <v>1785548.4731518673</v>
      </c>
      <c r="Q21" s="1">
        <f t="shared" si="33"/>
        <v>19.979851206996219</v>
      </c>
    </row>
    <row r="22" spans="1:21" x14ac:dyDescent="0.35">
      <c r="B22" s="1" t="s">
        <v>6</v>
      </c>
      <c r="C22" s="1">
        <v>2.0446909088377745E-2</v>
      </c>
      <c r="D22" s="1">
        <f t="shared" si="26"/>
        <v>9.7262739463164022E-2</v>
      </c>
      <c r="E22" s="1">
        <f t="shared" ref="E22:E26" si="34">E21*(1-D21)</f>
        <v>84752.144312207325</v>
      </c>
      <c r="F22" s="1">
        <f t="shared" si="27"/>
        <v>8243.2257311826979</v>
      </c>
      <c r="G22" s="1">
        <f t="shared" si="28"/>
        <v>403152.6572330799</v>
      </c>
      <c r="H22" s="1">
        <f t="shared" si="24"/>
        <v>1560798.6324507375</v>
      </c>
      <c r="I22" s="1">
        <f t="shared" si="29"/>
        <v>18.416037082213705</v>
      </c>
      <c r="K22" s="1">
        <v>2.6753185516994949E-2</v>
      </c>
      <c r="L22" s="1">
        <f t="shared" si="30"/>
        <v>0.12538013270872017</v>
      </c>
      <c r="M22" s="1">
        <f t="shared" ref="M22:M26" si="35">M21*(1-L21)</f>
        <v>81032.381639468847</v>
      </c>
      <c r="N22" s="1">
        <f t="shared" si="31"/>
        <v>10159.850763660259</v>
      </c>
      <c r="O22" s="1">
        <f t="shared" si="32"/>
        <v>379762.28128819354</v>
      </c>
      <c r="P22" s="1">
        <f t="shared" si="25"/>
        <v>1359548.8791127445</v>
      </c>
      <c r="Q22" s="1">
        <f t="shared" si="33"/>
        <v>16.777846727517908</v>
      </c>
    </row>
    <row r="23" spans="1:21" x14ac:dyDescent="0.35">
      <c r="B23" s="1" t="s">
        <v>7</v>
      </c>
      <c r="C23" s="1">
        <v>2.9481595580967392E-2</v>
      </c>
      <c r="D23" s="1">
        <f t="shared" si="26"/>
        <v>0.13728921511100894</v>
      </c>
      <c r="E23" s="1">
        <f t="shared" si="34"/>
        <v>76508.918581024627</v>
      </c>
      <c r="F23" s="1">
        <f t="shared" si="27"/>
        <v>10503.849380980959</v>
      </c>
      <c r="G23" s="1">
        <f t="shared" si="28"/>
        <v>356284.96945267078</v>
      </c>
      <c r="H23" s="1">
        <f t="shared" si="24"/>
        <v>1157645.9752176576</v>
      </c>
      <c r="I23" s="1">
        <f t="shared" si="29"/>
        <v>15.130863129266231</v>
      </c>
      <c r="K23" s="1">
        <v>3.7703452632793066E-2</v>
      </c>
      <c r="L23" s="1">
        <f t="shared" si="30"/>
        <v>0.17227852513388328</v>
      </c>
      <c r="M23" s="1">
        <f t="shared" si="35"/>
        <v>70872.530875808588</v>
      </c>
      <c r="N23" s="1">
        <f t="shared" si="31"/>
        <v>12209.815091789911</v>
      </c>
      <c r="O23" s="1">
        <f t="shared" si="32"/>
        <v>323838.11664956814</v>
      </c>
      <c r="P23" s="1">
        <f t="shared" si="25"/>
        <v>979786.59782455093</v>
      </c>
      <c r="Q23" s="1">
        <f t="shared" si="33"/>
        <v>13.824631147171129</v>
      </c>
    </row>
    <row r="24" spans="1:21" x14ac:dyDescent="0.35">
      <c r="B24" s="1" t="s">
        <v>8</v>
      </c>
      <c r="C24" s="1">
        <v>4.4964557152032139E-2</v>
      </c>
      <c r="D24" s="1">
        <f t="shared" si="26"/>
        <v>0.202103994258891</v>
      </c>
      <c r="E24" s="1">
        <f t="shared" si="34"/>
        <v>66005.069200043668</v>
      </c>
      <c r="F24" s="1">
        <f t="shared" si="27"/>
        <v>13339.888126663333</v>
      </c>
      <c r="G24" s="1">
        <f t="shared" si="28"/>
        <v>296675.62568355998</v>
      </c>
      <c r="H24" s="1">
        <f t="shared" si="24"/>
        <v>801361.00576498697</v>
      </c>
      <c r="I24" s="1">
        <f t="shared" si="29"/>
        <v>12.140900925901262</v>
      </c>
      <c r="K24" s="1">
        <v>5.3536258524943425E-2</v>
      </c>
      <c r="L24" s="1">
        <f t="shared" si="30"/>
        <v>0.23608369791232056</v>
      </c>
      <c r="M24" s="1">
        <f t="shared" si="35"/>
        <v>58662.715784018677</v>
      </c>
      <c r="N24" s="1">
        <f t="shared" si="31"/>
        <v>13849.310871870584</v>
      </c>
      <c r="O24" s="1">
        <f t="shared" si="32"/>
        <v>258690.30174041691</v>
      </c>
      <c r="P24" s="1">
        <f t="shared" si="25"/>
        <v>655948.48117498285</v>
      </c>
      <c r="Q24" s="1">
        <f t="shared" si="33"/>
        <v>11.18169304656845</v>
      </c>
    </row>
    <row r="25" spans="1:21" x14ac:dyDescent="0.35">
      <c r="B25" s="1" t="s">
        <v>9</v>
      </c>
      <c r="C25" s="1">
        <v>7.1275415586639343E-2</v>
      </c>
      <c r="D25" s="1">
        <f t="shared" si="26"/>
        <v>0.30247881909102492</v>
      </c>
      <c r="E25" s="1">
        <f t="shared" si="34"/>
        <v>52665.181073380336</v>
      </c>
      <c r="F25" s="1">
        <f t="shared" si="27"/>
        <v>15930.101778291079</v>
      </c>
      <c r="G25" s="1">
        <f t="shared" si="28"/>
        <v>223500.65092117398</v>
      </c>
      <c r="H25" s="1">
        <f t="shared" si="24"/>
        <v>504685.38008142699</v>
      </c>
      <c r="I25" s="1">
        <f t="shared" si="29"/>
        <v>9.5829041084702666</v>
      </c>
      <c r="K25" s="1">
        <v>8.0308800955690152E-2</v>
      </c>
      <c r="L25" s="1">
        <f t="shared" si="30"/>
        <v>0.33440486951684595</v>
      </c>
      <c r="M25" s="1">
        <f t="shared" si="35"/>
        <v>44813.404912148093</v>
      </c>
      <c r="N25" s="1">
        <f t="shared" si="31"/>
        <v>14985.82082225247</v>
      </c>
      <c r="O25" s="1">
        <f t="shared" si="32"/>
        <v>186602.4725051093</v>
      </c>
      <c r="P25" s="1">
        <f t="shared" si="25"/>
        <v>397258.17943456594</v>
      </c>
      <c r="Q25" s="1">
        <f t="shared" si="33"/>
        <v>8.864717604327284</v>
      </c>
    </row>
    <row r="26" spans="1:21" x14ac:dyDescent="0.35">
      <c r="B26" s="1" t="s">
        <v>10</v>
      </c>
      <c r="C26" s="1">
        <v>0.13064393434450408</v>
      </c>
      <c r="D26" s="1">
        <v>1</v>
      </c>
      <c r="E26" s="1">
        <f t="shared" si="34"/>
        <v>36735.079295089257</v>
      </c>
      <c r="F26" s="1">
        <f>E26</f>
        <v>36735.079295089257</v>
      </c>
      <c r="G26" s="1">
        <f>F26*(1/C26)</f>
        <v>281184.72916025302</v>
      </c>
      <c r="H26" s="1">
        <f>G26</f>
        <v>281184.72916025302</v>
      </c>
      <c r="I26" s="1">
        <f t="shared" si="29"/>
        <v>7.6543928734037543</v>
      </c>
      <c r="K26" s="1">
        <v>0.14159399963412403</v>
      </c>
      <c r="L26" s="1">
        <v>1</v>
      </c>
      <c r="M26" s="1">
        <f t="shared" si="35"/>
        <v>29827.584089895623</v>
      </c>
      <c r="N26" s="1">
        <f>M26</f>
        <v>29827.584089895623</v>
      </c>
      <c r="O26" s="1">
        <f>N26*(1/K26)</f>
        <v>210655.70692945665</v>
      </c>
      <c r="P26" s="1">
        <f>O26</f>
        <v>210655.70692945665</v>
      </c>
      <c r="Q26" s="1">
        <f t="shared" si="33"/>
        <v>7.0624461670973302</v>
      </c>
    </row>
    <row r="27" spans="1:21" x14ac:dyDescent="0.35">
      <c r="A27" t="s">
        <v>17</v>
      </c>
      <c r="B27" s="1" t="s">
        <v>1</v>
      </c>
      <c r="C27" s="1">
        <v>5.2535813391159179E-3</v>
      </c>
      <c r="D27" s="1">
        <f>(5*C27)/(1+2.5*C27)</f>
        <v>2.5927377726094537E-2</v>
      </c>
      <c r="E27" s="1">
        <v>100000</v>
      </c>
      <c r="F27" s="1">
        <f>E27-E28</f>
        <v>2592.7377726094564</v>
      </c>
      <c r="G27" s="1">
        <f>E28*5 + F27*2.5</f>
        <v>493518.15556847636</v>
      </c>
      <c r="H27" s="1">
        <f t="shared" ref="H27:H33" si="36">H28+G27</f>
        <v>3173387.2276864224</v>
      </c>
      <c r="I27" s="1">
        <f>H27/E27</f>
        <v>31.733872276864226</v>
      </c>
      <c r="K27" s="1">
        <v>5.9766248491200328E-3</v>
      </c>
      <c r="L27" s="1">
        <f>(5*K27)/(1+2.5*K27)</f>
        <v>2.9443196890171823E-2</v>
      </c>
      <c r="M27" s="1">
        <v>100000</v>
      </c>
      <c r="N27" s="1">
        <f>M27-M28</f>
        <v>2944.3196890171821</v>
      </c>
      <c r="O27" s="1">
        <f>M28*5 + N27*2.5</f>
        <v>492639.20077745704</v>
      </c>
      <c r="P27" s="1">
        <f t="shared" ref="P27:P33" si="37">P28+O27</f>
        <v>3011246.0640912522</v>
      </c>
      <c r="Q27" s="1">
        <f>P27/M27</f>
        <v>30.11246064091252</v>
      </c>
      <c r="S27" s="7">
        <f>Q27-Q19</f>
        <v>2.7386179017941217</v>
      </c>
      <c r="T27" s="7">
        <f>I27-I19</f>
        <v>2.1128578170895409</v>
      </c>
      <c r="U27" s="7">
        <f>(S27-T27)/S27</f>
        <v>0.22849484927949723</v>
      </c>
    </row>
    <row r="28" spans="1:21" x14ac:dyDescent="0.35">
      <c r="B28" s="1" t="s">
        <v>4</v>
      </c>
      <c r="C28" s="1">
        <v>7.332842757640911E-3</v>
      </c>
      <c r="D28" s="1">
        <f t="shared" ref="D28:D33" si="38">(5*C28)/(1+2.5*C28)</f>
        <v>3.6004181288194735E-2</v>
      </c>
      <c r="E28" s="1">
        <f>E27*(1-D27)</f>
        <v>97407.262227390544</v>
      </c>
      <c r="F28" s="1">
        <f t="shared" ref="F28:F33" si="39">E28-E29</f>
        <v>3507.0687280216953</v>
      </c>
      <c r="G28" s="1">
        <f t="shared" ref="G28:G33" si="40">E29*5 + F28*2.5</f>
        <v>478268.63931689848</v>
      </c>
      <c r="H28" s="1">
        <f t="shared" si="36"/>
        <v>2679869.0721179461</v>
      </c>
      <c r="I28" s="1">
        <f t="shared" ref="I28:I34" si="41">H28/E28</f>
        <v>27.512004863271656</v>
      </c>
      <c r="K28" s="1">
        <v>8.747401304639902E-3</v>
      </c>
      <c r="L28" s="1">
        <f t="shared" ref="L28:L33" si="42">(5*K28)/(1+2.5*K28)</f>
        <v>4.2801012442990206E-2</v>
      </c>
      <c r="M28" s="1">
        <f>M27*(1-L27)</f>
        <v>97055.680310982818</v>
      </c>
      <c r="N28" s="1">
        <f t="shared" ref="N28:N33" si="43">M28-M29</f>
        <v>4154.0813806532533</v>
      </c>
      <c r="O28" s="1">
        <f t="shared" ref="O28:O33" si="44">M29*5 + N28*2.5</f>
        <v>474893.19810328097</v>
      </c>
      <c r="P28" s="1">
        <f t="shared" si="37"/>
        <v>2518606.8633137951</v>
      </c>
      <c r="Q28" s="1">
        <f t="shared" ref="Q28:Q34" si="45">P28/M28</f>
        <v>25.950123220441633</v>
      </c>
    </row>
    <row r="29" spans="1:21" x14ac:dyDescent="0.35">
      <c r="B29" s="1" t="s">
        <v>5</v>
      </c>
      <c r="C29" s="1">
        <v>1.0050169347209629E-2</v>
      </c>
      <c r="D29" s="1">
        <f t="shared" si="38"/>
        <v>4.9019218127427017E-2</v>
      </c>
      <c r="E29" s="1">
        <f>E28*(1-D28)</f>
        <v>93900.193499368848</v>
      </c>
      <c r="F29" s="1">
        <f t="shared" si="39"/>
        <v>4602.9140673531656</v>
      </c>
      <c r="G29" s="1">
        <f t="shared" si="40"/>
        <v>457993.68232846132</v>
      </c>
      <c r="H29" s="1">
        <f t="shared" si="36"/>
        <v>2201600.4328010478</v>
      </c>
      <c r="I29" s="1">
        <f t="shared" si="41"/>
        <v>23.446175676047417</v>
      </c>
      <c r="K29" s="1">
        <v>1.2120596062057938E-2</v>
      </c>
      <c r="L29" s="1">
        <f t="shared" si="42"/>
        <v>5.8820627640909243E-2</v>
      </c>
      <c r="M29" s="1">
        <f>M28*(1-L28)</f>
        <v>92901.598930329565</v>
      </c>
      <c r="N29" s="1">
        <f t="shared" si="43"/>
        <v>5464.5303579260071</v>
      </c>
      <c r="O29" s="1">
        <f t="shared" si="44"/>
        <v>450846.66875683283</v>
      </c>
      <c r="P29" s="1">
        <f t="shared" si="37"/>
        <v>2043713.6652105143</v>
      </c>
      <c r="Q29" s="1">
        <f t="shared" si="45"/>
        <v>21.998692043429443</v>
      </c>
    </row>
    <row r="30" spans="1:21" x14ac:dyDescent="0.35">
      <c r="B30" s="1" t="s">
        <v>6</v>
      </c>
      <c r="C30" s="1">
        <v>1.4252338422144033E-2</v>
      </c>
      <c r="D30" s="1">
        <f t="shared" si="38"/>
        <v>6.8809935878359166E-2</v>
      </c>
      <c r="E30" s="1">
        <f t="shared" ref="E30:E34" si="46">E29*(1-D29)</f>
        <v>89297.279432015683</v>
      </c>
      <c r="F30" s="1">
        <f t="shared" si="39"/>
        <v>6144.5400718289166</v>
      </c>
      <c r="G30" s="1">
        <f t="shared" si="40"/>
        <v>431125.0469805061</v>
      </c>
      <c r="H30" s="1">
        <f t="shared" si="36"/>
        <v>1743606.7504725864</v>
      </c>
      <c r="I30" s="1">
        <f t="shared" si="41"/>
        <v>19.525866426871819</v>
      </c>
      <c r="K30" s="1">
        <v>1.792043742736767E-2</v>
      </c>
      <c r="L30" s="1">
        <f t="shared" si="42"/>
        <v>8.5760043407698369E-2</v>
      </c>
      <c r="M30" s="1">
        <f t="shared" ref="M30:M34" si="47">M29*(1-L29)</f>
        <v>87437.068572403557</v>
      </c>
      <c r="N30" s="1">
        <f t="shared" si="43"/>
        <v>7498.6067962112284</v>
      </c>
      <c r="O30" s="1">
        <f t="shared" si="44"/>
        <v>418438.82587148971</v>
      </c>
      <c r="P30" s="1">
        <f t="shared" si="37"/>
        <v>1592866.9964536815</v>
      </c>
      <c r="Q30" s="1">
        <f t="shared" si="45"/>
        <v>18.217296421993886</v>
      </c>
    </row>
    <row r="31" spans="1:21" x14ac:dyDescent="0.35">
      <c r="B31" s="1" t="s">
        <v>7</v>
      </c>
      <c r="C31" s="1">
        <v>2.226393179006381E-2</v>
      </c>
      <c r="D31" s="1">
        <f t="shared" si="38"/>
        <v>0.10545031253643859</v>
      </c>
      <c r="E31" s="1">
        <f t="shared" si="46"/>
        <v>83152.739360186766</v>
      </c>
      <c r="F31" s="1">
        <f t="shared" si="39"/>
        <v>8768.482353792715</v>
      </c>
      <c r="G31" s="1">
        <f t="shared" si="40"/>
        <v>393842.49091645202</v>
      </c>
      <c r="H31" s="1">
        <f t="shared" si="36"/>
        <v>1312481.7034920803</v>
      </c>
      <c r="I31" s="1">
        <f t="shared" si="41"/>
        <v>15.783986355601556</v>
      </c>
      <c r="K31" s="1">
        <v>2.7599497149189148E-2</v>
      </c>
      <c r="L31" s="1">
        <f t="shared" si="42"/>
        <v>0.12909040975583608</v>
      </c>
      <c r="M31" s="1">
        <f t="shared" si="47"/>
        <v>79938.461776192329</v>
      </c>
      <c r="N31" s="1">
        <f t="shared" si="43"/>
        <v>10319.288785939905</v>
      </c>
      <c r="O31" s="1">
        <f t="shared" si="44"/>
        <v>373894.08691611188</v>
      </c>
      <c r="P31" s="1">
        <f t="shared" si="37"/>
        <v>1174428.1705821918</v>
      </c>
      <c r="Q31" s="1">
        <f t="shared" si="45"/>
        <v>14.691653360434886</v>
      </c>
    </row>
    <row r="32" spans="1:21" x14ac:dyDescent="0.35">
      <c r="B32" s="1" t="s">
        <v>8</v>
      </c>
      <c r="C32" s="1">
        <v>3.71923884072108E-2</v>
      </c>
      <c r="D32" s="1">
        <f t="shared" si="38"/>
        <v>0.17014197590544039</v>
      </c>
      <c r="E32" s="1">
        <f t="shared" si="46"/>
        <v>74384.257006394051</v>
      </c>
      <c r="F32" s="1">
        <f t="shared" si="39"/>
        <v>12655.88446332598</v>
      </c>
      <c r="G32" s="1">
        <f t="shared" si="40"/>
        <v>340281.57387365529</v>
      </c>
      <c r="H32" s="1">
        <f t="shared" si="36"/>
        <v>918639.21257562831</v>
      </c>
      <c r="I32" s="1">
        <f t="shared" si="41"/>
        <v>12.34991447849862</v>
      </c>
      <c r="K32" s="1">
        <v>4.4048277777424434E-2</v>
      </c>
      <c r="L32" s="1">
        <f t="shared" si="42"/>
        <v>0.19839409353369128</v>
      </c>
      <c r="M32" s="1">
        <f t="shared" si="47"/>
        <v>69619.172990252424</v>
      </c>
      <c r="N32" s="1">
        <f t="shared" si="43"/>
        <v>13812.032717966373</v>
      </c>
      <c r="O32" s="1">
        <f t="shared" si="44"/>
        <v>313565.78315634618</v>
      </c>
      <c r="P32" s="1">
        <f t="shared" si="37"/>
        <v>800534.08366607991</v>
      </c>
      <c r="Q32" s="1">
        <f t="shared" si="45"/>
        <v>11.498758880375739</v>
      </c>
    </row>
    <row r="33" spans="2:17" x14ac:dyDescent="0.35">
      <c r="B33" s="1" t="s">
        <v>9</v>
      </c>
      <c r="C33" s="1">
        <v>6.5287904996783941E-2</v>
      </c>
      <c r="D33" s="1">
        <f t="shared" si="38"/>
        <v>0.28063443857297438</v>
      </c>
      <c r="E33" s="1">
        <f t="shared" si="46"/>
        <v>61728.372543068072</v>
      </c>
      <c r="F33" s="1">
        <f t="shared" si="39"/>
        <v>17323.107172647316</v>
      </c>
      <c r="G33" s="1">
        <f t="shared" si="40"/>
        <v>265334.09478372207</v>
      </c>
      <c r="H33" s="1">
        <f t="shared" si="36"/>
        <v>578357.63870197302</v>
      </c>
      <c r="I33" s="1">
        <f t="shared" si="41"/>
        <v>9.3693971649495715</v>
      </c>
      <c r="K33" s="1">
        <v>7.3322705886113906E-2</v>
      </c>
      <c r="L33" s="1">
        <f t="shared" si="42"/>
        <v>0.30982120643819722</v>
      </c>
      <c r="M33" s="1">
        <f t="shared" si="47"/>
        <v>55807.140272286051</v>
      </c>
      <c r="N33" s="1">
        <f t="shared" si="43"/>
        <v>17290.235527025368</v>
      </c>
      <c r="O33" s="1">
        <f t="shared" si="44"/>
        <v>235810.11254386685</v>
      </c>
      <c r="P33" s="1">
        <f t="shared" si="37"/>
        <v>486968.30050973373</v>
      </c>
      <c r="Q33" s="1">
        <f t="shared" si="45"/>
        <v>8.7259138908352778</v>
      </c>
    </row>
    <row r="34" spans="2:17" x14ac:dyDescent="0.35">
      <c r="B34" s="1" t="s">
        <v>10</v>
      </c>
      <c r="C34" s="1">
        <v>0.14185918673905756</v>
      </c>
      <c r="D34" s="1">
        <v>1</v>
      </c>
      <c r="E34" s="1">
        <f t="shared" si="46"/>
        <v>44405.265370420755</v>
      </c>
      <c r="F34" s="1">
        <f>E34</f>
        <v>44405.265370420755</v>
      </c>
      <c r="G34" s="1">
        <f>F34*(1/C34)</f>
        <v>313023.543918251</v>
      </c>
      <c r="H34" s="1">
        <f>G34</f>
        <v>313023.543918251</v>
      </c>
      <c r="I34" s="1">
        <f t="shared" si="41"/>
        <v>7.0492438522113261</v>
      </c>
      <c r="K34" s="1">
        <v>0.15335715334311634</v>
      </c>
      <c r="L34" s="1">
        <v>1</v>
      </c>
      <c r="M34" s="1">
        <f t="shared" si="47"/>
        <v>38516.904745260683</v>
      </c>
      <c r="N34" s="1">
        <f>M34</f>
        <v>38516.904745260683</v>
      </c>
      <c r="O34" s="1">
        <f>N34*(1/K34)</f>
        <v>251158.18796586688</v>
      </c>
      <c r="P34" s="1">
        <f>O34</f>
        <v>251158.18796586688</v>
      </c>
      <c r="Q34" s="1">
        <f t="shared" si="45"/>
        <v>6.5207261493869302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997DD-6AAC-4856-95D3-0A11C706CBE5}">
  <dimension ref="A1:U34"/>
  <sheetViews>
    <sheetView topLeftCell="A12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5.0613090511330725E-3</v>
      </c>
      <c r="D3" s="1">
        <f>(5*C3)/(1+2.5*C3)</f>
        <v>2.4990335724679919E-2</v>
      </c>
      <c r="E3" s="1">
        <v>100000</v>
      </c>
      <c r="F3" s="1">
        <f>E3-E4</f>
        <v>2499.0335724679899</v>
      </c>
      <c r="G3" s="1">
        <f>E4*5 + F3*2.5</f>
        <v>493752.41606883006</v>
      </c>
      <c r="H3" s="1">
        <f t="shared" ref="H3:H9" si="0">H4+G3</f>
        <v>3343663.9521747408</v>
      </c>
      <c r="I3" s="1">
        <f>H3/E3</f>
        <v>33.436639521747409</v>
      </c>
      <c r="K3" s="1">
        <v>5.6081701632236455E-3</v>
      </c>
      <c r="L3" s="1">
        <f>(5*K3)/(1+2.5*K3)</f>
        <v>2.7653142001389283E-2</v>
      </c>
      <c r="M3" s="1">
        <v>100000</v>
      </c>
      <c r="N3" s="1">
        <f>M3-M4</f>
        <v>2765.3142001389206</v>
      </c>
      <c r="O3" s="1">
        <f>M4*5 + N3*2.5</f>
        <v>493086.71449965273</v>
      </c>
      <c r="P3" s="1">
        <f t="shared" ref="P3:P9" si="1">P4+O3</f>
        <v>3207792.2361086444</v>
      </c>
      <c r="Q3" s="1">
        <f>P3/M3</f>
        <v>32.077922361086443</v>
      </c>
    </row>
    <row r="4" spans="1:21" x14ac:dyDescent="0.35">
      <c r="B4" s="1" t="s">
        <v>4</v>
      </c>
      <c r="C4" s="1">
        <v>7.0617568374265333E-3</v>
      </c>
      <c r="D4" s="1">
        <f t="shared" ref="D4:D9" si="2">(5*C4)/(1+2.5*C4)</f>
        <v>3.4696243107145419E-2</v>
      </c>
      <c r="E4" s="1">
        <f>E3*(1-D3)</f>
        <v>97500.96642753201</v>
      </c>
      <c r="F4" s="1">
        <f t="shared" ref="F4:F9" si="3">E4-E5</f>
        <v>3382.9172343512619</v>
      </c>
      <c r="G4" s="1">
        <f t="shared" ref="G4:G9" si="4">E5*5 + F4*2.5</f>
        <v>479047.53905178187</v>
      </c>
      <c r="H4" s="1">
        <f t="shared" si="0"/>
        <v>2849911.5361059108</v>
      </c>
      <c r="I4" s="1">
        <f t="shared" ref="I4:I10" si="5">H4/E4</f>
        <v>29.229572183001068</v>
      </c>
      <c r="K4" s="1">
        <v>8.1409599731788636E-3</v>
      </c>
      <c r="L4" s="1">
        <f t="shared" ref="L4:L9" si="6">(5*K4)/(1+2.5*K4)</f>
        <v>3.9892883937519281E-2</v>
      </c>
      <c r="M4" s="1">
        <f>M3*(1-L3)</f>
        <v>97234.685799861079</v>
      </c>
      <c r="N4" s="1">
        <f t="shared" ref="N4:N9" si="7">M4-M5</f>
        <v>3878.9720353150187</v>
      </c>
      <c r="O4" s="1">
        <f t="shared" ref="O4:O9" si="8">M5*5 + N4*2.5</f>
        <v>476475.9989110179</v>
      </c>
      <c r="P4" s="1">
        <f t="shared" si="1"/>
        <v>2714705.5216089915</v>
      </c>
      <c r="Q4" s="1">
        <f t="shared" ref="Q4:Q10" si="9">P4/M4</f>
        <v>27.919106225084033</v>
      </c>
    </row>
    <row r="5" spans="1:21" x14ac:dyDescent="0.35">
      <c r="B5" s="1" t="s">
        <v>5</v>
      </c>
      <c r="C5" s="1">
        <v>1.0000715691997772E-2</v>
      </c>
      <c r="D5" s="1">
        <f t="shared" si="2"/>
        <v>4.8783893828666117E-2</v>
      </c>
      <c r="E5" s="1">
        <f>E4*(1-D4)</f>
        <v>94118.049193180748</v>
      </c>
      <c r="F5" s="1">
        <f t="shared" si="3"/>
        <v>4591.444919201298</v>
      </c>
      <c r="G5" s="1">
        <f t="shared" si="4"/>
        <v>459111.63366790046</v>
      </c>
      <c r="H5" s="1">
        <f t="shared" si="0"/>
        <v>2370863.9970541289</v>
      </c>
      <c r="I5" s="1">
        <f t="shared" si="5"/>
        <v>25.190322338575502</v>
      </c>
      <c r="K5" s="1">
        <v>1.1201853331736913E-2</v>
      </c>
      <c r="L5" s="1">
        <f t="shared" si="6"/>
        <v>5.4483476866529705E-2</v>
      </c>
      <c r="M5" s="1">
        <f>M4*(1-L4)</f>
        <v>93355.713764546061</v>
      </c>
      <c r="N5" s="1">
        <f t="shared" si="7"/>
        <v>5086.3438712490024</v>
      </c>
      <c r="O5" s="1">
        <f t="shared" si="8"/>
        <v>454062.70914460783</v>
      </c>
      <c r="P5" s="1">
        <f t="shared" si="1"/>
        <v>2238229.5226979735</v>
      </c>
      <c r="Q5" s="1">
        <f t="shared" si="9"/>
        <v>23.975281559552403</v>
      </c>
    </row>
    <row r="6" spans="1:21" x14ac:dyDescent="0.35">
      <c r="B6" s="1" t="s">
        <v>6</v>
      </c>
      <c r="C6" s="1">
        <v>1.3424851968072251E-2</v>
      </c>
      <c r="D6" s="1">
        <f t="shared" si="2"/>
        <v>6.4944581363043055E-2</v>
      </c>
      <c r="E6" s="1">
        <f t="shared" ref="E6:E10" si="10">E5*(1-D5)</f>
        <v>89526.60427397945</v>
      </c>
      <c r="F6" s="1">
        <f t="shared" si="3"/>
        <v>5814.2678354284144</v>
      </c>
      <c r="G6" s="1">
        <f t="shared" si="4"/>
        <v>433097.35178132623</v>
      </c>
      <c r="H6" s="1">
        <f t="shared" si="0"/>
        <v>1911752.3633862282</v>
      </c>
      <c r="I6" s="1">
        <f t="shared" si="5"/>
        <v>21.354014026218032</v>
      </c>
      <c r="K6" s="1">
        <v>1.5755162132534011E-2</v>
      </c>
      <c r="L6" s="1">
        <f t="shared" si="6"/>
        <v>7.5790578530503472E-2</v>
      </c>
      <c r="M6" s="1">
        <f t="shared" ref="M6:M10" si="11">M5*(1-L5)</f>
        <v>88269.369893297058</v>
      </c>
      <c r="N6" s="1">
        <f t="shared" si="7"/>
        <v>6689.9866107359994</v>
      </c>
      <c r="O6" s="1">
        <f t="shared" si="8"/>
        <v>424621.88293964532</v>
      </c>
      <c r="P6" s="1">
        <f t="shared" si="1"/>
        <v>1784166.8135533659</v>
      </c>
      <c r="Q6" s="1">
        <f t="shared" si="9"/>
        <v>20.212751214947222</v>
      </c>
    </row>
    <row r="7" spans="1:21" x14ac:dyDescent="0.35">
      <c r="B7" s="1" t="s">
        <v>7</v>
      </c>
      <c r="C7" s="1">
        <v>2.0012884713724883E-2</v>
      </c>
      <c r="D7" s="1">
        <f t="shared" si="2"/>
        <v>9.5296527521365901E-2</v>
      </c>
      <c r="E7" s="1">
        <f t="shared" si="10"/>
        <v>83712.336438551036</v>
      </c>
      <c r="F7" s="1">
        <f t="shared" si="3"/>
        <v>7977.4949732942187</v>
      </c>
      <c r="G7" s="1">
        <f t="shared" si="4"/>
        <v>398617.94475951965</v>
      </c>
      <c r="H7" s="1">
        <f t="shared" si="0"/>
        <v>1478655.0116049019</v>
      </c>
      <c r="I7" s="1">
        <f t="shared" si="5"/>
        <v>17.663525765886455</v>
      </c>
      <c r="K7" s="1">
        <v>2.3905651585094143E-2</v>
      </c>
      <c r="L7" s="1">
        <f t="shared" si="6"/>
        <v>0.11278760495739869</v>
      </c>
      <c r="M7" s="1">
        <f t="shared" si="11"/>
        <v>81579.383282561059</v>
      </c>
      <c r="N7" s="1">
        <f t="shared" si="7"/>
        <v>9201.1432543417177</v>
      </c>
      <c r="O7" s="1">
        <f t="shared" si="8"/>
        <v>384894.05827695102</v>
      </c>
      <c r="P7" s="1">
        <f t="shared" si="1"/>
        <v>1359544.9306137206</v>
      </c>
      <c r="Q7" s="1">
        <f t="shared" si="9"/>
        <v>16.665300421612109</v>
      </c>
    </row>
    <row r="8" spans="1:21" x14ac:dyDescent="0.35">
      <c r="B8" s="1" t="s">
        <v>8</v>
      </c>
      <c r="C8" s="1">
        <v>3.0226112984238111E-2</v>
      </c>
      <c r="D8" s="1">
        <f t="shared" si="2"/>
        <v>0.14051268424678576</v>
      </c>
      <c r="E8" s="1">
        <f t="shared" si="10"/>
        <v>75734.841465256817</v>
      </c>
      <c r="F8" s="1">
        <f t="shared" si="3"/>
        <v>10641.705865288008</v>
      </c>
      <c r="G8" s="1">
        <f t="shared" si="4"/>
        <v>352069.94266306411</v>
      </c>
      <c r="H8" s="1">
        <f t="shared" si="0"/>
        <v>1080037.0668453823</v>
      </c>
      <c r="I8" s="1">
        <f t="shared" si="5"/>
        <v>14.260768834392382</v>
      </c>
      <c r="K8" s="1">
        <v>3.5386368043436103E-2</v>
      </c>
      <c r="L8" s="1">
        <f t="shared" si="6"/>
        <v>0.16255156633615961</v>
      </c>
      <c r="M8" s="1">
        <f t="shared" si="11"/>
        <v>72378.240028219341</v>
      </c>
      <c r="N8" s="1">
        <f t="shared" si="7"/>
        <v>11765.196285241582</v>
      </c>
      <c r="O8" s="1">
        <f t="shared" si="8"/>
        <v>332478.20942799276</v>
      </c>
      <c r="P8" s="1">
        <f t="shared" si="1"/>
        <v>974650.87233676948</v>
      </c>
      <c r="Q8" s="1">
        <f t="shared" si="9"/>
        <v>13.466075880772532</v>
      </c>
    </row>
    <row r="9" spans="1:21" x14ac:dyDescent="0.35">
      <c r="B9" s="1" t="s">
        <v>9</v>
      </c>
      <c r="C9" s="1">
        <v>5.0926102577977909E-2</v>
      </c>
      <c r="D9" s="1">
        <f t="shared" si="2"/>
        <v>0.22587338495966239</v>
      </c>
      <c r="E9" s="1">
        <f t="shared" si="10"/>
        <v>65093.135599968809</v>
      </c>
      <c r="F9" s="1">
        <f t="shared" si="3"/>
        <v>14702.806875603259</v>
      </c>
      <c r="G9" s="1">
        <f t="shared" si="4"/>
        <v>288708.66081083589</v>
      </c>
      <c r="H9" s="1">
        <f t="shared" si="0"/>
        <v>727967.12418231822</v>
      </c>
      <c r="I9" s="1">
        <f t="shared" si="5"/>
        <v>11.183469923096885</v>
      </c>
      <c r="K9" s="1">
        <v>5.6011911048724231E-2</v>
      </c>
      <c r="L9" s="1">
        <f t="shared" si="6"/>
        <v>0.24565985971686352</v>
      </c>
      <c r="M9" s="1">
        <f t="shared" si="11"/>
        <v>60613.043742977759</v>
      </c>
      <c r="N9" s="1">
        <f t="shared" si="7"/>
        <v>14890.191822912027</v>
      </c>
      <c r="O9" s="1">
        <f t="shared" si="8"/>
        <v>265839.73915760871</v>
      </c>
      <c r="P9" s="1">
        <f t="shared" si="1"/>
        <v>642172.66290877666</v>
      </c>
      <c r="Q9" s="1">
        <f t="shared" si="9"/>
        <v>10.594628206295525</v>
      </c>
    </row>
    <row r="10" spans="1:21" x14ac:dyDescent="0.35">
      <c r="B10" s="1" t="s">
        <v>10</v>
      </c>
      <c r="C10" s="1">
        <v>0.11471680781651847</v>
      </c>
      <c r="D10" s="1">
        <v>1</v>
      </c>
      <c r="E10" s="1">
        <f t="shared" si="10"/>
        <v>50390.32872436555</v>
      </c>
      <c r="F10" s="1">
        <f>E10</f>
        <v>50390.32872436555</v>
      </c>
      <c r="G10" s="1">
        <f>F10*(1/C10)</f>
        <v>439258.46337148233</v>
      </c>
      <c r="H10" s="1">
        <f>G10</f>
        <v>439258.46337148233</v>
      </c>
      <c r="I10" s="1">
        <f t="shared" si="5"/>
        <v>8.7171184330671956</v>
      </c>
      <c r="K10" s="1">
        <v>0.12149575292088391</v>
      </c>
      <c r="L10" s="1">
        <v>1</v>
      </c>
      <c r="M10" s="1">
        <f t="shared" si="11"/>
        <v>45722.851920065732</v>
      </c>
      <c r="N10" s="1">
        <f>M10</f>
        <v>45722.851920065732</v>
      </c>
      <c r="O10" s="1">
        <f>N10*(1/K10)</f>
        <v>376332.92375116789</v>
      </c>
      <c r="P10" s="1">
        <f>O10</f>
        <v>376332.92375116789</v>
      </c>
      <c r="Q10" s="1">
        <f t="shared" si="9"/>
        <v>8.2307403835851289</v>
      </c>
    </row>
    <row r="11" spans="1:21" x14ac:dyDescent="0.35">
      <c r="A11" t="s">
        <v>16</v>
      </c>
      <c r="B11" s="1" t="s">
        <v>1</v>
      </c>
      <c r="C11" s="1">
        <v>3.2525331330979781E-3</v>
      </c>
      <c r="D11" s="1">
        <f>(5*C11)/(1+2.5*C11)</f>
        <v>1.613149510966342E-2</v>
      </c>
      <c r="E11" s="1">
        <v>100000</v>
      </c>
      <c r="F11" s="1">
        <f>E11-E12</f>
        <v>1613.1495109663374</v>
      </c>
      <c r="G11" s="1">
        <f>E12*5 + F11*2.5</f>
        <v>495967.12622258416</v>
      </c>
      <c r="H11" s="1">
        <f t="shared" ref="H11:H17" si="12">H12+G11</f>
        <v>3520295.2867858671</v>
      </c>
      <c r="I11" s="1">
        <f>H11/E11</f>
        <v>35.20295286785867</v>
      </c>
      <c r="K11" s="1">
        <v>3.5853256566034048E-3</v>
      </c>
      <c r="L11" s="1">
        <f>(5*K11)/(1+2.5*K11)</f>
        <v>1.7767373730798293E-2</v>
      </c>
      <c r="M11" s="1">
        <v>100000</v>
      </c>
      <c r="N11" s="1">
        <f>M11-M12</f>
        <v>1776.7373730798281</v>
      </c>
      <c r="O11" s="1">
        <f>M12*5 + N11*2.5</f>
        <v>495558.15656730044</v>
      </c>
      <c r="P11" s="1">
        <f t="shared" ref="P11:P17" si="13">P12+O11</f>
        <v>3374242.8091345849</v>
      </c>
      <c r="Q11" s="1">
        <f>P11/M11</f>
        <v>33.74242809134585</v>
      </c>
      <c r="S11" s="7">
        <f>Q11-Q3</f>
        <v>1.6645057302594068</v>
      </c>
      <c r="T11" s="7">
        <f>I11-I3</f>
        <v>1.7663133461112608</v>
      </c>
      <c r="U11" s="7">
        <f>(S11-T11)/S11</f>
        <v>-6.1163872254130128E-2</v>
      </c>
    </row>
    <row r="12" spans="1:21" x14ac:dyDescent="0.35">
      <c r="B12" s="1" t="s">
        <v>4</v>
      </c>
      <c r="C12" s="1">
        <v>4.3909853771223837E-3</v>
      </c>
      <c r="D12" s="1">
        <f t="shared" ref="D12:D17" si="14">(5*C12)/(1+2.5*C12)</f>
        <v>2.1716534422880313E-2</v>
      </c>
      <c r="E12" s="1">
        <f>E11*(1-D11)</f>
        <v>98386.850489033663</v>
      </c>
      <c r="F12" s="1">
        <f t="shared" ref="F12:F17" si="15">E12-E13</f>
        <v>2136.6214254038787</v>
      </c>
      <c r="G12" s="1">
        <f t="shared" ref="G12:G17" si="16">E13*5 + F12*2.5</f>
        <v>486592.69888165861</v>
      </c>
      <c r="H12" s="1">
        <f t="shared" si="12"/>
        <v>3024328.1605632827</v>
      </c>
      <c r="I12" s="1">
        <f t="shared" ref="I12:I18" si="17">H12/E12</f>
        <v>30.739150054410764</v>
      </c>
      <c r="K12" s="1">
        <v>5.1052935886052985E-3</v>
      </c>
      <c r="L12" s="1">
        <f t="shared" ref="L12:L17" si="18">(5*K12)/(1+2.5*K12)</f>
        <v>2.520477352137419E-2</v>
      </c>
      <c r="M12" s="1">
        <f>M11*(1-L11)</f>
        <v>98223.262626920172</v>
      </c>
      <c r="N12" s="1">
        <f t="shared" ref="N12:N17" si="19">M12-M13</f>
        <v>2475.695089041983</v>
      </c>
      <c r="O12" s="1">
        <f t="shared" ref="O12:O17" si="20">M13*5 + N12*2.5</f>
        <v>484927.07541199587</v>
      </c>
      <c r="P12" s="1">
        <f t="shared" si="13"/>
        <v>2878684.6525672846</v>
      </c>
      <c r="Q12" s="1">
        <f t="shared" ref="Q12:Q18" si="21">P12/M12</f>
        <v>29.307564985917296</v>
      </c>
    </row>
    <row r="13" spans="1:21" x14ac:dyDescent="0.35">
      <c r="B13" s="1" t="s">
        <v>5</v>
      </c>
      <c r="C13" s="1">
        <v>6.4471563823489406E-3</v>
      </c>
      <c r="D13" s="1">
        <f t="shared" si="14"/>
        <v>3.1724450675128038E-2</v>
      </c>
      <c r="E13" s="1">
        <f>E12*(1-D12)</f>
        <v>96250.229063629784</v>
      </c>
      <c r="F13" s="1">
        <f t="shared" si="15"/>
        <v>3053.4856443988974</v>
      </c>
      <c r="G13" s="1">
        <f t="shared" si="16"/>
        <v>473617.43120715173</v>
      </c>
      <c r="H13" s="1">
        <f t="shared" si="12"/>
        <v>2537735.4616816239</v>
      </c>
      <c r="I13" s="1">
        <f t="shared" si="17"/>
        <v>26.366019970757261</v>
      </c>
      <c r="K13" s="1">
        <v>7.4560273662710183E-3</v>
      </c>
      <c r="L13" s="1">
        <f t="shared" si="18"/>
        <v>3.6597948566207537E-2</v>
      </c>
      <c r="M13" s="1">
        <f>M12*(1-L12)</f>
        <v>95747.567537878189</v>
      </c>
      <c r="N13" s="1">
        <f t="shared" si="19"/>
        <v>3504.1645520907477</v>
      </c>
      <c r="O13" s="1">
        <f t="shared" si="20"/>
        <v>469977.42630916403</v>
      </c>
      <c r="P13" s="1">
        <f t="shared" si="13"/>
        <v>2393757.5771552888</v>
      </c>
      <c r="Q13" s="1">
        <f t="shared" si="21"/>
        <v>25.000714260529982</v>
      </c>
    </row>
    <row r="14" spans="1:21" x14ac:dyDescent="0.35">
      <c r="B14" s="1" t="s">
        <v>6</v>
      </c>
      <c r="C14" s="1">
        <v>9.4113190076881327E-3</v>
      </c>
      <c r="D14" s="1">
        <f t="shared" si="14"/>
        <v>4.5974884282627276E-2</v>
      </c>
      <c r="E14" s="1">
        <f t="shared" ref="E14:E18" si="22">E13*(1-D13)</f>
        <v>93196.743419230887</v>
      </c>
      <c r="F14" s="1">
        <f t="shared" si="15"/>
        <v>4284.7094942168478</v>
      </c>
      <c r="G14" s="1">
        <f t="shared" si="16"/>
        <v>455271.94336061232</v>
      </c>
      <c r="H14" s="1">
        <f t="shared" si="12"/>
        <v>2064118.0304744723</v>
      </c>
      <c r="I14" s="1">
        <f t="shared" si="17"/>
        <v>22.147963059067013</v>
      </c>
      <c r="K14" s="1">
        <v>1.1579763016187987E-2</v>
      </c>
      <c r="L14" s="1">
        <f t="shared" si="18"/>
        <v>5.6269836647593094E-2</v>
      </c>
      <c r="M14" s="1">
        <f t="shared" ref="M14:M18" si="23">M13*(1-L13)</f>
        <v>92243.402985787441</v>
      </c>
      <c r="N14" s="1">
        <f t="shared" si="19"/>
        <v>5190.5212178283546</v>
      </c>
      <c r="O14" s="1">
        <f t="shared" si="20"/>
        <v>448240.71188436635</v>
      </c>
      <c r="P14" s="1">
        <f t="shared" si="13"/>
        <v>1923780.1508461246</v>
      </c>
      <c r="Q14" s="1">
        <f t="shared" si="21"/>
        <v>20.855476799165078</v>
      </c>
    </row>
    <row r="15" spans="1:21" x14ac:dyDescent="0.35">
      <c r="B15" s="1" t="s">
        <v>7</v>
      </c>
      <c r="C15" s="1">
        <v>1.4753802190378935E-2</v>
      </c>
      <c r="D15" s="1">
        <f t="shared" si="14"/>
        <v>7.1144867689997421E-2</v>
      </c>
      <c r="E15" s="1">
        <f t="shared" si="22"/>
        <v>88912.033925014039</v>
      </c>
      <c r="F15" s="1">
        <f t="shared" si="15"/>
        <v>6325.634889643683</v>
      </c>
      <c r="G15" s="1">
        <f t="shared" si="16"/>
        <v>428746.08240096096</v>
      </c>
      <c r="H15" s="1">
        <f t="shared" si="12"/>
        <v>1608846.0871138601</v>
      </c>
      <c r="I15" s="1">
        <f t="shared" si="17"/>
        <v>18.094806924231612</v>
      </c>
      <c r="K15" s="1">
        <v>1.8485092326213107E-2</v>
      </c>
      <c r="L15" s="1">
        <f t="shared" si="18"/>
        <v>8.8342895195912041E-2</v>
      </c>
      <c r="M15" s="1">
        <f t="shared" si="23"/>
        <v>87052.881767959087</v>
      </c>
      <c r="N15" s="1">
        <f t="shared" si="19"/>
        <v>7690.5036105289328</v>
      </c>
      <c r="O15" s="1">
        <f t="shared" si="20"/>
        <v>416038.14981347311</v>
      </c>
      <c r="P15" s="1">
        <f t="shared" si="13"/>
        <v>1475539.4389617583</v>
      </c>
      <c r="Q15" s="1">
        <f t="shared" si="21"/>
        <v>16.94992065736357</v>
      </c>
    </row>
    <row r="16" spans="1:21" x14ac:dyDescent="0.35">
      <c r="B16" s="1" t="s">
        <v>8</v>
      </c>
      <c r="C16" s="1">
        <v>2.5351353167829042E-2</v>
      </c>
      <c r="D16" s="1">
        <f t="shared" si="14"/>
        <v>0.11920193966246191</v>
      </c>
      <c r="E16" s="1">
        <f t="shared" si="22"/>
        <v>82586.399035370356</v>
      </c>
      <c r="F16" s="1">
        <f t="shared" si="15"/>
        <v>9844.4589547542273</v>
      </c>
      <c r="G16" s="1">
        <f t="shared" si="16"/>
        <v>388320.84778996627</v>
      </c>
      <c r="H16" s="1">
        <f t="shared" si="12"/>
        <v>1180100.0047128992</v>
      </c>
      <c r="I16" s="1">
        <f t="shared" si="17"/>
        <v>14.289277877432122</v>
      </c>
      <c r="K16" s="1">
        <v>3.103407775579101E-2</v>
      </c>
      <c r="L16" s="1">
        <f t="shared" si="18"/>
        <v>0.14399825608857705</v>
      </c>
      <c r="M16" s="1">
        <f t="shared" si="23"/>
        <v>79362.378157430154</v>
      </c>
      <c r="N16" s="1">
        <f t="shared" si="19"/>
        <v>11428.044053712118</v>
      </c>
      <c r="O16" s="1">
        <f t="shared" si="20"/>
        <v>368241.78065287048</v>
      </c>
      <c r="P16" s="1">
        <f t="shared" si="13"/>
        <v>1059501.2891482851</v>
      </c>
      <c r="Q16" s="1">
        <f t="shared" si="21"/>
        <v>13.350170619214127</v>
      </c>
    </row>
    <row r="17" spans="1:21" x14ac:dyDescent="0.35">
      <c r="B17" s="1" t="s">
        <v>9</v>
      </c>
      <c r="C17" s="1">
        <v>4.7210582098013258E-2</v>
      </c>
      <c r="D17" s="1">
        <f t="shared" si="14"/>
        <v>0.2111335643111697</v>
      </c>
      <c r="E17" s="1">
        <f t="shared" si="22"/>
        <v>72741.940080616128</v>
      </c>
      <c r="F17" s="1">
        <f t="shared" si="15"/>
        <v>15358.26508413002</v>
      </c>
      <c r="G17" s="1">
        <f t="shared" si="16"/>
        <v>325314.03769275558</v>
      </c>
      <c r="H17" s="1">
        <f t="shared" si="12"/>
        <v>791779.15692293306</v>
      </c>
      <c r="I17" s="1">
        <f t="shared" si="17"/>
        <v>10.884768209996121</v>
      </c>
      <c r="K17" s="1">
        <v>5.3176324117516868E-2</v>
      </c>
      <c r="L17" s="1">
        <f t="shared" si="18"/>
        <v>0.23468271084579997</v>
      </c>
      <c r="M17" s="1">
        <f t="shared" si="23"/>
        <v>67934.334103718036</v>
      </c>
      <c r="N17" s="1">
        <f t="shared" si="19"/>
        <v>15943.013686964827</v>
      </c>
      <c r="O17" s="1">
        <f t="shared" si="20"/>
        <v>299814.13630117814</v>
      </c>
      <c r="P17" s="1">
        <f t="shared" si="13"/>
        <v>691259.50849541463</v>
      </c>
      <c r="Q17" s="1">
        <f t="shared" si="21"/>
        <v>10.175407143021987</v>
      </c>
    </row>
    <row r="18" spans="1:21" x14ac:dyDescent="0.35">
      <c r="B18" s="1" t="s">
        <v>10</v>
      </c>
      <c r="C18" s="1">
        <v>0.1230181478331933</v>
      </c>
      <c r="D18" s="1">
        <v>1</v>
      </c>
      <c r="E18" s="1">
        <f t="shared" si="22"/>
        <v>57383.674996486108</v>
      </c>
      <c r="F18" s="1">
        <f>E18</f>
        <v>57383.674996486108</v>
      </c>
      <c r="G18" s="1">
        <f>F18*(1/C18)</f>
        <v>466465.11923017749</v>
      </c>
      <c r="H18" s="1">
        <f>G18</f>
        <v>466465.11923017749</v>
      </c>
      <c r="I18" s="1">
        <f t="shared" si="17"/>
        <v>8.1288819382645237</v>
      </c>
      <c r="K18" s="1">
        <v>0.13281884040502831</v>
      </c>
      <c r="L18" s="1">
        <v>1</v>
      </c>
      <c r="M18" s="1">
        <f t="shared" si="23"/>
        <v>51991.320416753209</v>
      </c>
      <c r="N18" s="1">
        <f>M18</f>
        <v>51991.320416753209</v>
      </c>
      <c r="O18" s="1">
        <f>N18*(1/K18)</f>
        <v>391445.37219423655</v>
      </c>
      <c r="P18" s="1">
        <f>O18</f>
        <v>391445.37219423655</v>
      </c>
      <c r="Q18" s="1">
        <f t="shared" si="21"/>
        <v>7.5290523313599236</v>
      </c>
    </row>
    <row r="19" spans="1:21" x14ac:dyDescent="0.35">
      <c r="A19" t="s">
        <v>40</v>
      </c>
      <c r="B19" s="1" t="s">
        <v>1</v>
      </c>
      <c r="C19" s="1">
        <v>7.0238992151224902E-3</v>
      </c>
      <c r="D19" s="1">
        <f>(5*C19)/(1+2.5*C19)</f>
        <v>3.4513448614034242E-2</v>
      </c>
      <c r="E19" s="1">
        <v>100000</v>
      </c>
      <c r="F19" s="1">
        <f>E19-E20</f>
        <v>3451.3448614034278</v>
      </c>
      <c r="G19" s="1">
        <f>E20*5 + F19*2.5</f>
        <v>491371.63784649142</v>
      </c>
      <c r="H19" s="1">
        <f t="shared" ref="H19:H25" si="24">H20+G19</f>
        <v>2968386.9320705589</v>
      </c>
      <c r="I19" s="1">
        <f>H19/E19</f>
        <v>29.68386932070559</v>
      </c>
      <c r="K19" s="1">
        <v>8.6575740946466251E-3</v>
      </c>
      <c r="L19" s="1">
        <f>(5*K19)/(1+2.5*K19)</f>
        <v>4.2370799630115252E-2</v>
      </c>
      <c r="M19" s="1">
        <v>100000</v>
      </c>
      <c r="N19" s="1">
        <f>M19-M20</f>
        <v>4237.0799630115216</v>
      </c>
      <c r="O19" s="1">
        <f>M20*5 + N19*2.5</f>
        <v>489407.30009247118</v>
      </c>
      <c r="P19" s="1">
        <f t="shared" ref="P19:P25" si="25">P20+O19</f>
        <v>2747678.6805411498</v>
      </c>
      <c r="Q19" s="1">
        <f>P19/M19</f>
        <v>27.476786805411496</v>
      </c>
    </row>
    <row r="20" spans="1:21" x14ac:dyDescent="0.35">
      <c r="B20" s="1" t="s">
        <v>4</v>
      </c>
      <c r="C20" s="1">
        <v>1.075343706367261E-2</v>
      </c>
      <c r="D20" s="1">
        <f t="shared" ref="D20:D25" si="26">(5*C20)/(1+2.5*C20)</f>
        <v>5.2359571915186073E-2</v>
      </c>
      <c r="E20" s="1">
        <f>E19*(1-D19)</f>
        <v>96548.655138596572</v>
      </c>
      <c r="F20" s="1">
        <f t="shared" ref="F20:F25" si="27">E20-E21</f>
        <v>5055.2462520438421</v>
      </c>
      <c r="G20" s="1">
        <f t="shared" ref="G20:G25" si="28">E21*5 + F20*2.5</f>
        <v>470105.16006287327</v>
      </c>
      <c r="H20" s="1">
        <f t="shared" si="24"/>
        <v>2477015.2942240676</v>
      </c>
      <c r="I20" s="1">
        <f t="shared" ref="I20:I26" si="29">H20/E20</f>
        <v>25.655616752696215</v>
      </c>
      <c r="K20" s="1">
        <v>1.3566236696600406E-2</v>
      </c>
      <c r="L20" s="1">
        <f t="shared" ref="L20:L25" si="30">(5*K20)/(1+2.5*K20)</f>
        <v>6.5606113327635301E-2</v>
      </c>
      <c r="M20" s="1">
        <f>M19*(1-L19)</f>
        <v>95762.920036988478</v>
      </c>
      <c r="N20" s="1">
        <f t="shared" ref="N20:N25" si="31">M20-M21</f>
        <v>6282.6329845319415</v>
      </c>
      <c r="O20" s="1">
        <f t="shared" ref="O20:O25" si="32">M21*5 + N20*2.5</f>
        <v>463108.01772361255</v>
      </c>
      <c r="P20" s="1">
        <f t="shared" si="25"/>
        <v>2258271.3804486785</v>
      </c>
      <c r="Q20" s="1">
        <f t="shared" ref="Q20:Q26" si="33">P20/M20</f>
        <v>23.581897665363798</v>
      </c>
    </row>
    <row r="21" spans="1:21" x14ac:dyDescent="0.35">
      <c r="B21" s="1" t="s">
        <v>5</v>
      </c>
      <c r="C21" s="1">
        <v>1.5385776088598837E-2</v>
      </c>
      <c r="D21" s="1">
        <f t="shared" si="26"/>
        <v>7.4079455649522105E-2</v>
      </c>
      <c r="E21" s="1">
        <f>E20*(1-D20)</f>
        <v>91493.40888655273</v>
      </c>
      <c r="F21" s="1">
        <f t="shared" si="27"/>
        <v>6777.7819258349773</v>
      </c>
      <c r="G21" s="1">
        <f t="shared" si="28"/>
        <v>440522.58961817616</v>
      </c>
      <c r="H21" s="1">
        <f t="shared" si="24"/>
        <v>2006910.1341611946</v>
      </c>
      <c r="I21" s="1">
        <f t="shared" si="29"/>
        <v>21.935024157310206</v>
      </c>
      <c r="K21" s="1">
        <v>1.9546011191649289E-2</v>
      </c>
      <c r="L21" s="1">
        <f t="shared" si="30"/>
        <v>9.3176961144891629E-2</v>
      </c>
      <c r="M21" s="1">
        <f>M20*(1-L20)</f>
        <v>89480.287052456537</v>
      </c>
      <c r="N21" s="1">
        <f t="shared" si="31"/>
        <v>8337.5012299204827</v>
      </c>
      <c r="O21" s="1">
        <f t="shared" si="32"/>
        <v>426557.68218748143</v>
      </c>
      <c r="P21" s="1">
        <f t="shared" si="25"/>
        <v>1795163.362725066</v>
      </c>
      <c r="Q21" s="1">
        <f t="shared" si="33"/>
        <v>20.062110011702099</v>
      </c>
    </row>
    <row r="22" spans="1:21" x14ac:dyDescent="0.35">
      <c r="B22" s="1" t="s">
        <v>6</v>
      </c>
      <c r="C22" s="1">
        <v>2.0428509240210838E-2</v>
      </c>
      <c r="D22" s="1">
        <f t="shared" si="26"/>
        <v>9.7179467097170874E-2</v>
      </c>
      <c r="E22" s="1">
        <f t="shared" ref="E22:E26" si="34">E21*(1-D21)</f>
        <v>84715.626960717753</v>
      </c>
      <c r="F22" s="1">
        <f t="shared" si="27"/>
        <v>8232.6194828452717</v>
      </c>
      <c r="G22" s="1">
        <f t="shared" si="28"/>
        <v>402996.5860964756</v>
      </c>
      <c r="H22" s="1">
        <f t="shared" si="24"/>
        <v>1566387.5445430183</v>
      </c>
      <c r="I22" s="1">
        <f t="shared" si="29"/>
        <v>18.489948085603441</v>
      </c>
      <c r="K22" s="1">
        <v>2.6395480535300619E-2</v>
      </c>
      <c r="L22" s="1">
        <f t="shared" si="30"/>
        <v>0.12380750613099135</v>
      </c>
      <c r="M22" s="1">
        <f t="shared" ref="M22:M26" si="35">M21*(1-L21)</f>
        <v>81142.785822536054</v>
      </c>
      <c r="N22" s="1">
        <f t="shared" si="31"/>
        <v>10046.085953209345</v>
      </c>
      <c r="O22" s="1">
        <f t="shared" si="32"/>
        <v>380598.71422965691</v>
      </c>
      <c r="P22" s="1">
        <f t="shared" si="25"/>
        <v>1368605.6805375847</v>
      </c>
      <c r="Q22" s="1">
        <f t="shared" si="33"/>
        <v>16.866634127287718</v>
      </c>
    </row>
    <row r="23" spans="1:21" x14ac:dyDescent="0.35">
      <c r="B23" s="1" t="s">
        <v>7</v>
      </c>
      <c r="C23" s="1">
        <v>2.9760474086476019E-2</v>
      </c>
      <c r="D23" s="1">
        <f t="shared" si="26"/>
        <v>0.13849795819281249</v>
      </c>
      <c r="E23" s="1">
        <f t="shared" si="34"/>
        <v>76483.007477872481</v>
      </c>
      <c r="F23" s="1">
        <f t="shared" si="27"/>
        <v>10592.740372130953</v>
      </c>
      <c r="G23" s="1">
        <f t="shared" si="28"/>
        <v>355933.18645903503</v>
      </c>
      <c r="H23" s="1">
        <f t="shared" si="24"/>
        <v>1163390.9584465427</v>
      </c>
      <c r="I23" s="1">
        <f t="shared" si="29"/>
        <v>15.21110370539661</v>
      </c>
      <c r="K23" s="1">
        <v>3.7281898356703258E-2</v>
      </c>
      <c r="L23" s="1">
        <f t="shared" si="30"/>
        <v>0.17051654091700522</v>
      </c>
      <c r="M23" s="1">
        <f t="shared" si="35"/>
        <v>71096.699869326709</v>
      </c>
      <c r="N23" s="1">
        <f t="shared" si="31"/>
        <v>12123.163332332086</v>
      </c>
      <c r="O23" s="1">
        <f t="shared" si="32"/>
        <v>325175.59101580334</v>
      </c>
      <c r="P23" s="1">
        <f t="shared" si="25"/>
        <v>988006.96630792785</v>
      </c>
      <c r="Q23" s="1">
        <f t="shared" si="33"/>
        <v>13.896664235103046</v>
      </c>
    </row>
    <row r="24" spans="1:21" x14ac:dyDescent="0.35">
      <c r="B24" s="1" t="s">
        <v>8</v>
      </c>
      <c r="C24" s="1">
        <v>4.5511458974438271E-2</v>
      </c>
      <c r="D24" s="1">
        <f t="shared" si="26"/>
        <v>0.20431105893080759</v>
      </c>
      <c r="E24" s="1">
        <f t="shared" si="34"/>
        <v>65890.267105741528</v>
      </c>
      <c r="F24" s="1">
        <f t="shared" si="27"/>
        <v>13462.110245607808</v>
      </c>
      <c r="G24" s="1">
        <f t="shared" si="28"/>
        <v>295796.05991468811</v>
      </c>
      <c r="H24" s="1">
        <f t="shared" si="24"/>
        <v>807457.77198750782</v>
      </c>
      <c r="I24" s="1">
        <f t="shared" si="29"/>
        <v>12.254583377112274</v>
      </c>
      <c r="K24" s="1">
        <v>5.4028786199512943E-2</v>
      </c>
      <c r="L24" s="1">
        <f t="shared" si="30"/>
        <v>0.23799718362249914</v>
      </c>
      <c r="M24" s="1">
        <f t="shared" si="35"/>
        <v>58973.536536994623</v>
      </c>
      <c r="N24" s="1">
        <f t="shared" si="31"/>
        <v>14035.535604063269</v>
      </c>
      <c r="O24" s="1">
        <f t="shared" si="32"/>
        <v>259778.84367481494</v>
      </c>
      <c r="P24" s="1">
        <f t="shared" si="25"/>
        <v>662831.37529212458</v>
      </c>
      <c r="Q24" s="1">
        <f t="shared" si="33"/>
        <v>11.239471366556499</v>
      </c>
    </row>
    <row r="25" spans="1:21" x14ac:dyDescent="0.35">
      <c r="B25" s="1" t="s">
        <v>9</v>
      </c>
      <c r="C25" s="1">
        <v>7.1019346030257308E-2</v>
      </c>
      <c r="D25" s="1">
        <f t="shared" si="26"/>
        <v>0.30155596210137475</v>
      </c>
      <c r="E25" s="1">
        <f t="shared" si="34"/>
        <v>52428.15686013372</v>
      </c>
      <c r="F25" s="1">
        <f t="shared" si="27"/>
        <v>15810.023283159418</v>
      </c>
      <c r="G25" s="1">
        <f t="shared" si="28"/>
        <v>222615.72609277006</v>
      </c>
      <c r="H25" s="1">
        <f t="shared" si="24"/>
        <v>511661.7120728197</v>
      </c>
      <c r="I25" s="1">
        <f t="shared" si="29"/>
        <v>9.7592923862995153</v>
      </c>
      <c r="K25" s="1">
        <v>8.1095369665233785E-2</v>
      </c>
      <c r="L25" s="1">
        <f t="shared" si="30"/>
        <v>0.3371280406280498</v>
      </c>
      <c r="M25" s="1">
        <f t="shared" si="35"/>
        <v>44938.000932931354</v>
      </c>
      <c r="N25" s="1">
        <f t="shared" si="31"/>
        <v>15149.860204260622</v>
      </c>
      <c r="O25" s="1">
        <f t="shared" si="32"/>
        <v>186815.35415400521</v>
      </c>
      <c r="P25" s="1">
        <f t="shared" si="25"/>
        <v>403052.53161730967</v>
      </c>
      <c r="Q25" s="1">
        <f t="shared" si="33"/>
        <v>8.9690801381853564</v>
      </c>
    </row>
    <row r="26" spans="1:21" x14ac:dyDescent="0.35">
      <c r="B26" s="1" t="s">
        <v>10</v>
      </c>
      <c r="C26" s="1">
        <v>0.12668618611953925</v>
      </c>
      <c r="D26" s="1">
        <v>1</v>
      </c>
      <c r="E26" s="1">
        <f t="shared" si="34"/>
        <v>36618.133576974302</v>
      </c>
      <c r="F26" s="1">
        <f>E26</f>
        <v>36618.133576974302</v>
      </c>
      <c r="G26" s="1">
        <f>F26*(1/C26)</f>
        <v>289045.98598004965</v>
      </c>
      <c r="H26" s="1">
        <f>G26</f>
        <v>289045.98598004965</v>
      </c>
      <c r="I26" s="1">
        <f t="shared" si="29"/>
        <v>7.8935204431556141</v>
      </c>
      <c r="K26" s="1">
        <v>0.13775679593175322</v>
      </c>
      <c r="L26" s="1">
        <v>1</v>
      </c>
      <c r="M26" s="1">
        <f t="shared" si="35"/>
        <v>29788.140728670733</v>
      </c>
      <c r="N26" s="1">
        <f>M26</f>
        <v>29788.140728670733</v>
      </c>
      <c r="O26" s="1">
        <f>N26*(1/K26)</f>
        <v>216237.17746330443</v>
      </c>
      <c r="P26" s="1">
        <f>O26</f>
        <v>216237.17746330443</v>
      </c>
      <c r="Q26" s="1">
        <f t="shared" si="33"/>
        <v>7.2591699976487192</v>
      </c>
    </row>
    <row r="27" spans="1:21" x14ac:dyDescent="0.35">
      <c r="A27" t="s">
        <v>17</v>
      </c>
      <c r="B27" s="1" t="s">
        <v>1</v>
      </c>
      <c r="C27" s="1">
        <v>5.2423475520687211E-3</v>
      </c>
      <c r="D27" s="1">
        <f>(5*C27)/(1+2.5*C27)</f>
        <v>2.5872654147504382E-2</v>
      </c>
      <c r="E27" s="1">
        <v>100000</v>
      </c>
      <c r="F27" s="1">
        <f>E27-E28</f>
        <v>2587.2654147504363</v>
      </c>
      <c r="G27" s="1">
        <f>E28*5 + F27*2.5</f>
        <v>493531.83646312391</v>
      </c>
      <c r="H27" s="1">
        <f t="shared" ref="H27:H33" si="36">H28+G27</f>
        <v>3177476.0385232908</v>
      </c>
      <c r="I27" s="1">
        <f>H27/E27</f>
        <v>31.774760385232909</v>
      </c>
      <c r="K27" s="1">
        <v>5.9490978509845914E-3</v>
      </c>
      <c r="L27" s="1">
        <f>(5*K27)/(1+2.5*K27)</f>
        <v>2.9309575424495121E-2</v>
      </c>
      <c r="M27" s="1">
        <v>100000</v>
      </c>
      <c r="N27" s="1">
        <f>M27-M28</f>
        <v>2930.9575424495124</v>
      </c>
      <c r="O27" s="1">
        <f>M28*5 + N27*2.5</f>
        <v>492672.60614387621</v>
      </c>
      <c r="P27" s="1">
        <f t="shared" ref="P27:P33" si="37">P28+O27</f>
        <v>3020275.8411798505</v>
      </c>
      <c r="Q27" s="1">
        <f>P27/M27</f>
        <v>30.202758411798506</v>
      </c>
      <c r="S27" s="7">
        <f>Q27-Q19</f>
        <v>2.7259716063870094</v>
      </c>
      <c r="T27" s="7">
        <f>I27-I19</f>
        <v>2.0908910645273195</v>
      </c>
      <c r="U27" s="7">
        <f>(S27-T27)/S27</f>
        <v>0.23297401204461657</v>
      </c>
    </row>
    <row r="28" spans="1:21" x14ac:dyDescent="0.35">
      <c r="B28" s="1" t="s">
        <v>4</v>
      </c>
      <c r="C28" s="1">
        <v>7.4351417197683414E-3</v>
      </c>
      <c r="D28" s="1">
        <f t="shared" ref="D28:D33" si="38">(5*C28)/(1+2.5*C28)</f>
        <v>3.6497302065722111E-2</v>
      </c>
      <c r="E28" s="1">
        <f>E27*(1-D27)</f>
        <v>97412.734585249564</v>
      </c>
      <c r="F28" s="1">
        <f t="shared" ref="F28:F33" si="39">E28-E29</f>
        <v>3555.3019992058689</v>
      </c>
      <c r="G28" s="1">
        <f t="shared" ref="G28:G33" si="40">E29*5 + F28*2.5</f>
        <v>478175.41792823316</v>
      </c>
      <c r="H28" s="1">
        <f t="shared" si="36"/>
        <v>2683944.2020601667</v>
      </c>
      <c r="I28" s="1">
        <f t="shared" ref="I28:I34" si="41">H28/E28</f>
        <v>27.552292967521055</v>
      </c>
      <c r="K28" s="1">
        <v>8.7867438630392699E-3</v>
      </c>
      <c r="L28" s="1">
        <f t="shared" ref="L28:L33" si="42">(5*K28)/(1+2.5*K28)</f>
        <v>4.298937768874031E-2</v>
      </c>
      <c r="M28" s="1">
        <f>M27*(1-L27)</f>
        <v>97069.042457550488</v>
      </c>
      <c r="N28" s="1">
        <f t="shared" ref="N28:N33" si="43">M28-M29</f>
        <v>4172.9377280920162</v>
      </c>
      <c r="O28" s="1">
        <f t="shared" ref="O28:O33" si="44">M29*5 + N28*2.5</f>
        <v>474912.86796752235</v>
      </c>
      <c r="P28" s="1">
        <f t="shared" si="37"/>
        <v>2527603.2350359745</v>
      </c>
      <c r="Q28" s="1">
        <f t="shared" ref="Q28:Q34" si="45">P28/M28</f>
        <v>26.039231160040824</v>
      </c>
    </row>
    <row r="29" spans="1:21" x14ac:dyDescent="0.35">
      <c r="B29" s="1" t="s">
        <v>5</v>
      </c>
      <c r="C29" s="1">
        <v>1.0356003149456575E-2</v>
      </c>
      <c r="D29" s="1">
        <f t="shared" si="38"/>
        <v>5.0473262581635946E-2</v>
      </c>
      <c r="E29" s="1">
        <f>E28*(1-D28)</f>
        <v>93857.432586043695</v>
      </c>
      <c r="F29" s="1">
        <f t="shared" si="39"/>
        <v>4737.2908401535824</v>
      </c>
      <c r="G29" s="1">
        <f t="shared" si="40"/>
        <v>457443.93582983455</v>
      </c>
      <c r="H29" s="1">
        <f t="shared" si="36"/>
        <v>2205768.7841319335</v>
      </c>
      <c r="I29" s="1">
        <f t="shared" si="41"/>
        <v>23.501269141469404</v>
      </c>
      <c r="K29" s="1">
        <v>1.2347994310478979E-2</v>
      </c>
      <c r="L29" s="1">
        <f t="shared" si="42"/>
        <v>5.9891133124714606E-2</v>
      </c>
      <c r="M29" s="1">
        <f>M28*(1-L28)</f>
        <v>92896.104729458471</v>
      </c>
      <c r="N29" s="1">
        <f t="shared" si="43"/>
        <v>5563.6529751194321</v>
      </c>
      <c r="O29" s="1">
        <f t="shared" si="44"/>
        <v>450571.3912094938</v>
      </c>
      <c r="P29" s="1">
        <f t="shared" si="37"/>
        <v>2052690.3670684523</v>
      </c>
      <c r="Q29" s="1">
        <f t="shared" si="45"/>
        <v>22.096624751344599</v>
      </c>
    </row>
    <row r="30" spans="1:21" x14ac:dyDescent="0.35">
      <c r="B30" s="1" t="s">
        <v>6</v>
      </c>
      <c r="C30" s="1">
        <v>1.4171757834660152E-2</v>
      </c>
      <c r="D30" s="1">
        <f t="shared" si="38"/>
        <v>6.8434206662239871E-2</v>
      </c>
      <c r="E30" s="1">
        <f t="shared" ref="E30:E34" si="46">E29*(1-D29)</f>
        <v>89120.141745890112</v>
      </c>
      <c r="F30" s="1">
        <f t="shared" si="39"/>
        <v>6098.866198006348</v>
      </c>
      <c r="G30" s="1">
        <f t="shared" si="40"/>
        <v>430353.54323443468</v>
      </c>
      <c r="H30" s="1">
        <f t="shared" si="36"/>
        <v>1748324.8483020989</v>
      </c>
      <c r="I30" s="1">
        <f t="shared" si="41"/>
        <v>19.617617454953443</v>
      </c>
      <c r="K30" s="1">
        <v>1.7590679915462207E-2</v>
      </c>
      <c r="L30" s="1">
        <f t="shared" si="42"/>
        <v>8.4248431593460349E-2</v>
      </c>
      <c r="M30" s="1">
        <f t="shared" ref="M30:M34" si="47">M29*(1-L29)</f>
        <v>87332.451754339039</v>
      </c>
      <c r="N30" s="1">
        <f t="shared" si="43"/>
        <v>7357.62208751461</v>
      </c>
      <c r="O30" s="1">
        <f t="shared" si="44"/>
        <v>418268.20355290867</v>
      </c>
      <c r="P30" s="1">
        <f t="shared" si="37"/>
        <v>1602118.9758589584</v>
      </c>
      <c r="Q30" s="1">
        <f t="shared" si="45"/>
        <v>18.345058952033355</v>
      </c>
    </row>
    <row r="31" spans="1:21" x14ac:dyDescent="0.35">
      <c r="B31" s="1" t="s">
        <v>7</v>
      </c>
      <c r="C31" s="1">
        <v>2.2040308455411065E-2</v>
      </c>
      <c r="D31" s="1">
        <f t="shared" si="38"/>
        <v>0.1044464616949717</v>
      </c>
      <c r="E31" s="1">
        <f t="shared" si="46"/>
        <v>83021.275547883764</v>
      </c>
      <c r="F31" s="1">
        <f t="shared" si="39"/>
        <v>8671.278476379739</v>
      </c>
      <c r="G31" s="1">
        <f t="shared" si="40"/>
        <v>393428.18154846947</v>
      </c>
      <c r="H31" s="1">
        <f t="shared" si="36"/>
        <v>1317971.3050676642</v>
      </c>
      <c r="I31" s="1">
        <f t="shared" si="41"/>
        <v>15.875103054848928</v>
      </c>
      <c r="K31" s="1">
        <v>2.7120710848662098E-2</v>
      </c>
      <c r="L31" s="1">
        <f t="shared" si="42"/>
        <v>0.12699319026124931</v>
      </c>
      <c r="M31" s="1">
        <f t="shared" si="47"/>
        <v>79974.829666824429</v>
      </c>
      <c r="N31" s="1">
        <f t="shared" si="43"/>
        <v>10156.258759990043</v>
      </c>
      <c r="O31" s="1">
        <f t="shared" si="44"/>
        <v>374483.50143414701</v>
      </c>
      <c r="P31" s="1">
        <f t="shared" si="37"/>
        <v>1183850.7723060497</v>
      </c>
      <c r="Q31" s="1">
        <f t="shared" si="45"/>
        <v>14.802792043921549</v>
      </c>
    </row>
    <row r="32" spans="1:21" x14ac:dyDescent="0.35">
      <c r="B32" s="1" t="s">
        <v>8</v>
      </c>
      <c r="C32" s="1">
        <v>3.662159187512963E-2</v>
      </c>
      <c r="D32" s="1">
        <f t="shared" si="38"/>
        <v>0.16774979779563043</v>
      </c>
      <c r="E32" s="1">
        <f t="shared" si="46"/>
        <v>74349.997071504025</v>
      </c>
      <c r="F32" s="1">
        <f t="shared" si="39"/>
        <v>12472.196974850507</v>
      </c>
      <c r="G32" s="1">
        <f t="shared" si="40"/>
        <v>340569.49292039388</v>
      </c>
      <c r="H32" s="1">
        <f t="shared" si="36"/>
        <v>924543.12351919478</v>
      </c>
      <c r="I32" s="1">
        <f t="shared" si="41"/>
        <v>12.435012238535011</v>
      </c>
      <c r="K32" s="1">
        <v>4.3175435103172954E-2</v>
      </c>
      <c r="L32" s="1">
        <f t="shared" si="42"/>
        <v>0.19484579551717052</v>
      </c>
      <c r="M32" s="1">
        <f t="shared" si="47"/>
        <v>69818.570906834386</v>
      </c>
      <c r="N32" s="1">
        <f t="shared" si="43"/>
        <v>13603.854990214124</v>
      </c>
      <c r="O32" s="1">
        <f t="shared" si="44"/>
        <v>315083.21705863666</v>
      </c>
      <c r="P32" s="1">
        <f t="shared" si="37"/>
        <v>809367.27087190282</v>
      </c>
      <c r="Q32" s="1">
        <f t="shared" si="45"/>
        <v>11.592435370124077</v>
      </c>
    </row>
    <row r="33" spans="2:17" x14ac:dyDescent="0.35">
      <c r="B33" s="1" t="s">
        <v>9</v>
      </c>
      <c r="C33" s="1">
        <v>6.4134951992577044E-2</v>
      </c>
      <c r="D33" s="1">
        <f t="shared" si="38"/>
        <v>0.2763633797335856</v>
      </c>
      <c r="E33" s="1">
        <f t="shared" si="46"/>
        <v>61877.800096653518</v>
      </c>
      <c r="F33" s="1">
        <f t="shared" si="39"/>
        <v>17100.757965190358</v>
      </c>
      <c r="G33" s="1">
        <f t="shared" si="40"/>
        <v>266637.10557029169</v>
      </c>
      <c r="H33" s="1">
        <f t="shared" si="36"/>
        <v>583973.63059880084</v>
      </c>
      <c r="I33" s="1">
        <f t="shared" si="41"/>
        <v>9.4375305794102289</v>
      </c>
      <c r="K33" s="1">
        <v>7.1843721570465313E-2</v>
      </c>
      <c r="L33" s="1">
        <f t="shared" si="42"/>
        <v>0.30452337622017567</v>
      </c>
      <c r="M33" s="1">
        <f t="shared" si="47"/>
        <v>56214.715916620262</v>
      </c>
      <c r="N33" s="1">
        <f t="shared" si="43"/>
        <v>17118.695084187246</v>
      </c>
      <c r="O33" s="1">
        <f t="shared" si="44"/>
        <v>238276.8418726332</v>
      </c>
      <c r="P33" s="1">
        <f t="shared" si="37"/>
        <v>494284.05381326616</v>
      </c>
      <c r="Q33" s="1">
        <f t="shared" si="45"/>
        <v>8.7927875424365123</v>
      </c>
    </row>
    <row r="34" spans="2:17" x14ac:dyDescent="0.35">
      <c r="B34" s="1" t="s">
        <v>10</v>
      </c>
      <c r="C34" s="1">
        <v>0.14110270517218415</v>
      </c>
      <c r="D34" s="1">
        <v>1</v>
      </c>
      <c r="E34" s="1">
        <f t="shared" si="46"/>
        <v>44777.04213146316</v>
      </c>
      <c r="F34" s="1">
        <f>E34</f>
        <v>44777.04213146316</v>
      </c>
      <c r="G34" s="1">
        <f>F34*(1/C34)</f>
        <v>317336.52502850915</v>
      </c>
      <c r="H34" s="1">
        <f>G34</f>
        <v>317336.52502850915</v>
      </c>
      <c r="I34" s="1">
        <f t="shared" si="41"/>
        <v>7.0870363454742042</v>
      </c>
      <c r="K34" s="1">
        <v>0.15271452915748024</v>
      </c>
      <c r="L34" s="1">
        <v>1</v>
      </c>
      <c r="M34" s="1">
        <f t="shared" si="47"/>
        <v>39096.020832433016</v>
      </c>
      <c r="N34" s="1">
        <f>M34</f>
        <v>39096.020832433016</v>
      </c>
      <c r="O34" s="1">
        <f>N34*(1/K34)</f>
        <v>256007.21194063296</v>
      </c>
      <c r="P34" s="1">
        <f>O34</f>
        <v>256007.21194063296</v>
      </c>
      <c r="Q34" s="1">
        <f t="shared" si="45"/>
        <v>6.5481654268062037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6F058-EA05-4284-BAF5-510316205540}">
  <dimension ref="A1:U34"/>
  <sheetViews>
    <sheetView topLeftCell="A14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5.0638528475002347E-3</v>
      </c>
      <c r="D3" s="1">
        <f>(5*C3)/(1+2.5*C3)</f>
        <v>2.5002738762802863E-2</v>
      </c>
      <c r="E3" s="1">
        <v>100000</v>
      </c>
      <c r="F3" s="1">
        <f>E3-E4</f>
        <v>2500.273876280291</v>
      </c>
      <c r="G3" s="1">
        <f>E4*5 + F3*2.5</f>
        <v>493749.31530929927</v>
      </c>
      <c r="H3" s="1">
        <f t="shared" ref="H3:H9" si="0">H4+G3</f>
        <v>3348694.946455942</v>
      </c>
      <c r="I3" s="1">
        <f>H3/E3</f>
        <v>33.486949464559423</v>
      </c>
      <c r="K3" s="1">
        <v>5.5433246012784876E-3</v>
      </c>
      <c r="L3" s="1">
        <f>(5*K3)/(1+2.5*K3)</f>
        <v>2.7337767705724488E-2</v>
      </c>
      <c r="M3" s="1">
        <v>100000</v>
      </c>
      <c r="N3" s="1">
        <f>M3-M4</f>
        <v>2733.7767705724546</v>
      </c>
      <c r="O3" s="1">
        <f>M4*5 + N3*2.5</f>
        <v>493165.55807356886</v>
      </c>
      <c r="P3" s="1">
        <f t="shared" ref="P3:P9" si="1">P4+O3</f>
        <v>3212575.4132074742</v>
      </c>
      <c r="Q3" s="1">
        <f>P3/M3</f>
        <v>32.125754132074739</v>
      </c>
    </row>
    <row r="4" spans="1:21" x14ac:dyDescent="0.35">
      <c r="B4" s="1" t="s">
        <v>4</v>
      </c>
      <c r="C4" s="1">
        <v>7.0227219106951677E-3</v>
      </c>
      <c r="D4" s="1">
        <f t="shared" ref="D4:D9" si="2">(5*C4)/(1+2.5*C4)</f>
        <v>3.4507763486658731E-2</v>
      </c>
      <c r="E4" s="1">
        <f>E3*(1-D3)</f>
        <v>97499.726123719709</v>
      </c>
      <c r="F4" s="1">
        <f t="shared" ref="F4:F9" si="3">E4-E5</f>
        <v>3364.497489091329</v>
      </c>
      <c r="G4" s="1">
        <f t="shared" ref="G4:G9" si="4">E5*5 + F4*2.5</f>
        <v>479087.38689587021</v>
      </c>
      <c r="H4" s="1">
        <f t="shared" si="0"/>
        <v>2854945.6311466428</v>
      </c>
      <c r="I4" s="1">
        <f t="shared" ref="I4:I10" si="5">H4/E4</f>
        <v>29.281575904366488</v>
      </c>
      <c r="K4" s="1">
        <v>8.1094768538553068E-3</v>
      </c>
      <c r="L4" s="1">
        <f t="shared" ref="L4:L9" si="6">(5*K4)/(1+2.5*K4)</f>
        <v>3.9741673809546574E-2</v>
      </c>
      <c r="M4" s="1">
        <f>M3*(1-L3)</f>
        <v>97266.223229427545</v>
      </c>
      <c r="N4" s="1">
        <f t="shared" ref="N4:N9" si="7">M4-M5</f>
        <v>3865.5225162704592</v>
      </c>
      <c r="O4" s="1">
        <f t="shared" ref="O4:O9" si="8">M5*5 + N4*2.5</f>
        <v>476667.30985646159</v>
      </c>
      <c r="P4" s="1">
        <f t="shared" si="1"/>
        <v>2719409.8551339051</v>
      </c>
      <c r="Q4" s="1">
        <f t="shared" ref="Q4:Q10" si="9">P4/M4</f>
        <v>27.958419324244488</v>
      </c>
    </row>
    <row r="5" spans="1:21" x14ac:dyDescent="0.35">
      <c r="B5" s="1" t="s">
        <v>5</v>
      </c>
      <c r="C5" s="1">
        <v>1.0261329259081292E-2</v>
      </c>
      <c r="D5" s="1">
        <f t="shared" si="2"/>
        <v>5.0023380354238707E-2</v>
      </c>
      <c r="E5" s="1">
        <f>E4*(1-D4)</f>
        <v>94135.22863462838</v>
      </c>
      <c r="F5" s="1">
        <f t="shared" si="3"/>
        <v>4708.9623467232304</v>
      </c>
      <c r="G5" s="1">
        <f t="shared" si="4"/>
        <v>458903.73730633385</v>
      </c>
      <c r="H5" s="1">
        <f t="shared" si="0"/>
        <v>2375858.2442507725</v>
      </c>
      <c r="I5" s="1">
        <f t="shared" si="5"/>
        <v>25.238779134135914</v>
      </c>
      <c r="K5" s="1">
        <v>1.150134861343158E-2</v>
      </c>
      <c r="L5" s="1">
        <f t="shared" si="6"/>
        <v>5.5899445540996552E-2</v>
      </c>
      <c r="M5" s="1">
        <f>M4*(1-L4)</f>
        <v>93400.700713157086</v>
      </c>
      <c r="N5" s="1">
        <f t="shared" si="7"/>
        <v>5221.0473830060509</v>
      </c>
      <c r="O5" s="1">
        <f t="shared" si="8"/>
        <v>453950.88510827033</v>
      </c>
      <c r="P5" s="1">
        <f t="shared" si="1"/>
        <v>2242742.5452774437</v>
      </c>
      <c r="Q5" s="1">
        <f t="shared" si="9"/>
        <v>24.012052673621056</v>
      </c>
    </row>
    <row r="6" spans="1:21" x14ac:dyDescent="0.35">
      <c r="B6" s="1" t="s">
        <v>6</v>
      </c>
      <c r="C6" s="1">
        <v>1.3590460395373309E-2</v>
      </c>
      <c r="D6" s="1">
        <f t="shared" si="2"/>
        <v>6.5719409400214215E-2</v>
      </c>
      <c r="E6" s="1">
        <f t="shared" ref="E6:E10" si="10">E5*(1-D5)</f>
        <v>89426.26628790515</v>
      </c>
      <c r="F6" s="1">
        <f t="shared" si="3"/>
        <v>5877.0414053074201</v>
      </c>
      <c r="G6" s="1">
        <f t="shared" si="4"/>
        <v>432438.72792625718</v>
      </c>
      <c r="H6" s="1">
        <f t="shared" si="0"/>
        <v>1916954.5069444384</v>
      </c>
      <c r="I6" s="1">
        <f t="shared" si="5"/>
        <v>21.436146073379174</v>
      </c>
      <c r="K6" s="1">
        <v>1.5841065875651997E-2</v>
      </c>
      <c r="L6" s="1">
        <f t="shared" si="6"/>
        <v>7.6188078453939476E-2</v>
      </c>
      <c r="M6" s="1">
        <f t="shared" ref="M6:M10" si="11">M5*(1-L5)</f>
        <v>88179.653330151035</v>
      </c>
      <c r="N6" s="1">
        <f t="shared" si="7"/>
        <v>6718.238345958729</v>
      </c>
      <c r="O6" s="1">
        <f t="shared" si="8"/>
        <v>424102.67078585835</v>
      </c>
      <c r="P6" s="1">
        <f t="shared" si="1"/>
        <v>1788791.6601691735</v>
      </c>
      <c r="Q6" s="1">
        <f t="shared" si="9"/>
        <v>20.285764262100322</v>
      </c>
    </row>
    <row r="7" spans="1:21" x14ac:dyDescent="0.35">
      <c r="B7" s="1" t="s">
        <v>7</v>
      </c>
      <c r="C7" s="1">
        <v>2.0002770578574053E-2</v>
      </c>
      <c r="D7" s="1">
        <f t="shared" si="2"/>
        <v>9.5250660137404686E-2</v>
      </c>
      <c r="E7" s="1">
        <f t="shared" si="10"/>
        <v>83549.224882597729</v>
      </c>
      <c r="F7" s="1">
        <f t="shared" si="3"/>
        <v>7958.1188240359043</v>
      </c>
      <c r="G7" s="1">
        <f t="shared" si="4"/>
        <v>397850.82735289889</v>
      </c>
      <c r="H7" s="1">
        <f t="shared" si="0"/>
        <v>1484515.7790181811</v>
      </c>
      <c r="I7" s="1">
        <f t="shared" si="5"/>
        <v>17.768157407853909</v>
      </c>
      <c r="K7" s="1">
        <v>2.3624030502792326E-2</v>
      </c>
      <c r="L7" s="1">
        <f t="shared" si="6"/>
        <v>0.11153300474835366</v>
      </c>
      <c r="M7" s="1">
        <f t="shared" si="11"/>
        <v>81461.414984192306</v>
      </c>
      <c r="N7" s="1">
        <f t="shared" si="7"/>
        <v>9085.6363842395367</v>
      </c>
      <c r="O7" s="1">
        <f t="shared" si="8"/>
        <v>384592.98396036268</v>
      </c>
      <c r="P7" s="1">
        <f t="shared" si="1"/>
        <v>1364688.9893833152</v>
      </c>
      <c r="Q7" s="1">
        <f t="shared" si="9"/>
        <v>16.752581447893274</v>
      </c>
    </row>
    <row r="8" spans="1:21" x14ac:dyDescent="0.35">
      <c r="B8" s="1" t="s">
        <v>8</v>
      </c>
      <c r="C8" s="1">
        <v>3.0304062623395238E-2</v>
      </c>
      <c r="D8" s="1">
        <f t="shared" si="2"/>
        <v>0.1408495306255918</v>
      </c>
      <c r="E8" s="1">
        <f t="shared" si="10"/>
        <v>75591.106058561825</v>
      </c>
      <c r="F8" s="1">
        <f t="shared" si="3"/>
        <v>10646.971807817761</v>
      </c>
      <c r="G8" s="1">
        <f t="shared" si="4"/>
        <v>351338.10077326471</v>
      </c>
      <c r="H8" s="1">
        <f t="shared" si="0"/>
        <v>1086664.9516652822</v>
      </c>
      <c r="I8" s="1">
        <f t="shared" si="5"/>
        <v>14.375566231606967</v>
      </c>
      <c r="K8" s="1">
        <v>3.5322869223842285E-2</v>
      </c>
      <c r="L8" s="1">
        <f t="shared" si="6"/>
        <v>0.16228354502404663</v>
      </c>
      <c r="M8" s="1">
        <f t="shared" si="11"/>
        <v>72375.77859995277</v>
      </c>
      <c r="N8" s="1">
        <f t="shared" si="7"/>
        <v>11745.397925075864</v>
      </c>
      <c r="O8" s="1">
        <f t="shared" si="8"/>
        <v>332515.39818707417</v>
      </c>
      <c r="P8" s="1">
        <f t="shared" si="1"/>
        <v>980096.00542295258</v>
      </c>
      <c r="Q8" s="1">
        <f t="shared" si="9"/>
        <v>13.541768038728804</v>
      </c>
    </row>
    <row r="9" spans="1:21" x14ac:dyDescent="0.35">
      <c r="B9" s="1" t="s">
        <v>9</v>
      </c>
      <c r="C9" s="1">
        <v>5.1623993233641675E-2</v>
      </c>
      <c r="D9" s="1">
        <f t="shared" si="2"/>
        <v>0.22861492749316659</v>
      </c>
      <c r="E9" s="1">
        <f t="shared" si="10"/>
        <v>64944.134250744064</v>
      </c>
      <c r="F9" s="1">
        <f t="shared" si="3"/>
        <v>14847.198542840328</v>
      </c>
      <c r="G9" s="1">
        <f t="shared" si="4"/>
        <v>287602.67489661952</v>
      </c>
      <c r="H9" s="1">
        <f t="shared" si="0"/>
        <v>735326.85089201748</v>
      </c>
      <c r="I9" s="1">
        <f t="shared" si="5"/>
        <v>11.322452125591202</v>
      </c>
      <c r="K9" s="1">
        <v>5.669476468466543E-2</v>
      </c>
      <c r="L9" s="1">
        <f t="shared" si="6"/>
        <v>0.24828296301496486</v>
      </c>
      <c r="M9" s="1">
        <f t="shared" si="11"/>
        <v>60630.380674876906</v>
      </c>
      <c r="N9" s="1">
        <f t="shared" si="7"/>
        <v>15053.490562683706</v>
      </c>
      <c r="O9" s="1">
        <f t="shared" si="8"/>
        <v>265518.17696767522</v>
      </c>
      <c r="P9" s="1">
        <f t="shared" si="1"/>
        <v>647580.60723587847</v>
      </c>
      <c r="Q9" s="1">
        <f t="shared" si="9"/>
        <v>10.680794018240645</v>
      </c>
    </row>
    <row r="10" spans="1:21" x14ac:dyDescent="0.35">
      <c r="B10" s="1" t="s">
        <v>10</v>
      </c>
      <c r="C10" s="1">
        <v>0.11189240696356471</v>
      </c>
      <c r="D10" s="1">
        <v>1</v>
      </c>
      <c r="E10" s="1">
        <f t="shared" si="10"/>
        <v>50096.935707903736</v>
      </c>
      <c r="F10" s="1">
        <f>E10</f>
        <v>50096.935707903736</v>
      </c>
      <c r="G10" s="1">
        <f>F10*(1/C10)</f>
        <v>447724.17599539796</v>
      </c>
      <c r="H10" s="1">
        <f>G10</f>
        <v>447724.17599539796</v>
      </c>
      <c r="I10" s="1">
        <f t="shared" si="5"/>
        <v>8.9371569272401832</v>
      </c>
      <c r="K10" s="1">
        <v>0.11929173480940999</v>
      </c>
      <c r="L10" s="1">
        <v>1</v>
      </c>
      <c r="M10" s="1">
        <f t="shared" si="11"/>
        <v>45576.890112193199</v>
      </c>
      <c r="N10" s="1">
        <f>M10</f>
        <v>45576.890112193199</v>
      </c>
      <c r="O10" s="1">
        <f>N10*(1/K10)</f>
        <v>382062.4302682032</v>
      </c>
      <c r="P10" s="1">
        <f>O10</f>
        <v>382062.4302682032</v>
      </c>
      <c r="Q10" s="1">
        <f t="shared" si="9"/>
        <v>8.3828104402847341</v>
      </c>
    </row>
    <row r="11" spans="1:21" x14ac:dyDescent="0.35">
      <c r="A11" t="s">
        <v>16</v>
      </c>
      <c r="B11" s="1" t="s">
        <v>1</v>
      </c>
      <c r="C11" s="1">
        <v>3.2975279252690998E-3</v>
      </c>
      <c r="D11" s="1">
        <f>(5*C11)/(1+2.5*C11)</f>
        <v>1.6352829843678737E-2</v>
      </c>
      <c r="E11" s="1">
        <v>100000</v>
      </c>
      <c r="F11" s="1">
        <f>E11-E12</f>
        <v>1635.2829843678628</v>
      </c>
      <c r="G11" s="1">
        <f>E12*5 + F11*2.5</f>
        <v>495911.79253908037</v>
      </c>
      <c r="H11" s="1">
        <f t="shared" ref="H11:H17" si="12">H12+G11</f>
        <v>3514849.5745956646</v>
      </c>
      <c r="I11" s="1">
        <f>H11/E11</f>
        <v>35.148495745956644</v>
      </c>
      <c r="K11" s="1">
        <v>3.6385403022185904E-3</v>
      </c>
      <c r="L11" s="1">
        <f>(5*K11)/(1+2.5*K11)</f>
        <v>1.8028706076948377E-2</v>
      </c>
      <c r="M11" s="1">
        <v>100000</v>
      </c>
      <c r="N11" s="1">
        <f>M11-M12</f>
        <v>1802.8706076948438</v>
      </c>
      <c r="O11" s="1">
        <f>M12*5 + N11*2.5</f>
        <v>495492.82348076289</v>
      </c>
      <c r="P11" s="1">
        <f t="shared" ref="P11:P17" si="13">P12+O11</f>
        <v>3373310.9806820131</v>
      </c>
      <c r="Q11" s="1">
        <f>P11/M11</f>
        <v>33.733109806820131</v>
      </c>
      <c r="S11" s="7">
        <f>Q11-Q3</f>
        <v>1.6073556747453921</v>
      </c>
      <c r="T11" s="7">
        <f>I11-I3</f>
        <v>1.6615462813972215</v>
      </c>
      <c r="U11" s="7">
        <f>(S11-T11)/S11</f>
        <v>-3.3714135274019723E-2</v>
      </c>
    </row>
    <row r="12" spans="1:21" x14ac:dyDescent="0.35">
      <c r="B12" s="1" t="s">
        <v>4</v>
      </c>
      <c r="C12" s="1">
        <v>4.4681195439426405E-3</v>
      </c>
      <c r="D12" s="1">
        <f t="shared" ref="D12:D17" si="14">(5*C12)/(1+2.5*C12)</f>
        <v>2.2093803333526812E-2</v>
      </c>
      <c r="E12" s="1">
        <f>E11*(1-D11)</f>
        <v>98364.717015632137</v>
      </c>
      <c r="F12" s="1">
        <f t="shared" ref="F12:F17" si="15">E12-E13</f>
        <v>2173.250712701396</v>
      </c>
      <c r="G12" s="1">
        <f t="shared" ref="G12:G17" si="16">E13*5 + F12*2.5</f>
        <v>486390.45829640719</v>
      </c>
      <c r="H12" s="1">
        <f t="shared" si="12"/>
        <v>3018937.782056584</v>
      </c>
      <c r="I12" s="1">
        <f t="shared" ref="I12:I18" si="17">H12/E12</f>
        <v>30.691266885633535</v>
      </c>
      <c r="K12" s="1">
        <v>5.1862208998181558E-3</v>
      </c>
      <c r="L12" s="1">
        <f t="shared" ref="L12:L17" si="18">(5*K12)/(1+2.5*K12)</f>
        <v>2.5599196775748422E-2</v>
      </c>
      <c r="M12" s="1">
        <f>M11*(1-L11)</f>
        <v>98197.129392305156</v>
      </c>
      <c r="N12" s="1">
        <f t="shared" ref="N12:N17" si="19">M12-M13</f>
        <v>2513.7676381272468</v>
      </c>
      <c r="O12" s="1">
        <f t="shared" ref="O12:O17" si="20">M13*5 + N12*2.5</f>
        <v>484701.22786620766</v>
      </c>
      <c r="P12" s="1">
        <f t="shared" si="13"/>
        <v>2877818.1572012501</v>
      </c>
      <c r="Q12" s="1">
        <f t="shared" ref="Q12:Q18" si="21">P12/M12</f>
        <v>29.306540578229566</v>
      </c>
    </row>
    <row r="13" spans="1:21" x14ac:dyDescent="0.35">
      <c r="B13" s="1" t="s">
        <v>5</v>
      </c>
      <c r="C13" s="1">
        <v>6.4829034216061874E-3</v>
      </c>
      <c r="D13" s="1">
        <f t="shared" si="14"/>
        <v>3.1897545343411833E-2</v>
      </c>
      <c r="E13" s="1">
        <f>E12*(1-D12)</f>
        <v>96191.466302930741</v>
      </c>
      <c r="F13" s="1">
        <f t="shared" si="15"/>
        <v>3068.2716580470005</v>
      </c>
      <c r="G13" s="1">
        <f t="shared" si="16"/>
        <v>473286.65236953623</v>
      </c>
      <c r="H13" s="1">
        <f t="shared" si="12"/>
        <v>2532547.323760177</v>
      </c>
      <c r="I13" s="1">
        <f t="shared" si="17"/>
        <v>26.328191274104903</v>
      </c>
      <c r="K13" s="1">
        <v>7.4281719640572575E-3</v>
      </c>
      <c r="L13" s="1">
        <f t="shared" si="18"/>
        <v>3.6463712993870044E-2</v>
      </c>
      <c r="M13" s="1">
        <f>M12*(1-L12)</f>
        <v>95683.361754177909</v>
      </c>
      <c r="N13" s="1">
        <f t="shared" si="19"/>
        <v>3488.9706412929954</v>
      </c>
      <c r="O13" s="1">
        <f t="shared" si="20"/>
        <v>469694.38216765708</v>
      </c>
      <c r="P13" s="1">
        <f t="shared" si="13"/>
        <v>2393116.9293350424</v>
      </c>
      <c r="Q13" s="1">
        <f t="shared" si="21"/>
        <v>25.010794828501616</v>
      </c>
    </row>
    <row r="14" spans="1:21" x14ac:dyDescent="0.35">
      <c r="B14" s="1" t="s">
        <v>6</v>
      </c>
      <c r="C14" s="1">
        <v>9.4756243521803719E-3</v>
      </c>
      <c r="D14" s="1">
        <f t="shared" si="14"/>
        <v>4.6281750554365647E-2</v>
      </c>
      <c r="E14" s="1">
        <f t="shared" ref="E14:E18" si="22">E13*(1-D13)</f>
        <v>93123.194644883741</v>
      </c>
      <c r="F14" s="1">
        <f t="shared" si="15"/>
        <v>4309.9044653801539</v>
      </c>
      <c r="G14" s="1">
        <f t="shared" si="16"/>
        <v>454841.21206096833</v>
      </c>
      <c r="H14" s="1">
        <f t="shared" si="12"/>
        <v>2059260.6713906408</v>
      </c>
      <c r="I14" s="1">
        <f t="shared" si="17"/>
        <v>22.11329496634465</v>
      </c>
      <c r="K14" s="1">
        <v>1.1558068169358322E-2</v>
      </c>
      <c r="L14" s="1">
        <f t="shared" si="18"/>
        <v>5.6167374974663925E-2</v>
      </c>
      <c r="M14" s="1">
        <f t="shared" ref="M14:M18" si="23">M13*(1-L13)</f>
        <v>92194.391112884914</v>
      </c>
      <c r="N14" s="1">
        <f t="shared" si="19"/>
        <v>5178.3169361982291</v>
      </c>
      <c r="O14" s="1">
        <f t="shared" si="20"/>
        <v>448026.163223929</v>
      </c>
      <c r="P14" s="1">
        <f t="shared" si="13"/>
        <v>1923422.5471673855</v>
      </c>
      <c r="Q14" s="1">
        <f t="shared" si="21"/>
        <v>20.862685071723106</v>
      </c>
    </row>
    <row r="15" spans="1:21" x14ac:dyDescent="0.35">
      <c r="B15" s="1" t="s">
        <v>7</v>
      </c>
      <c r="C15" s="1">
        <v>1.4885522280427591E-2</v>
      </c>
      <c r="D15" s="1">
        <f t="shared" si="14"/>
        <v>7.1757251005573702E-2</v>
      </c>
      <c r="E15" s="1">
        <f t="shared" si="22"/>
        <v>88813.290179503587</v>
      </c>
      <c r="F15" s="1">
        <f t="shared" si="15"/>
        <v>6372.9975560414896</v>
      </c>
      <c r="G15" s="1">
        <f t="shared" si="16"/>
        <v>428133.9570074142</v>
      </c>
      <c r="H15" s="1">
        <f t="shared" si="12"/>
        <v>1604419.4593296724</v>
      </c>
      <c r="I15" s="1">
        <f t="shared" si="17"/>
        <v>18.065083008262899</v>
      </c>
      <c r="K15" s="1">
        <v>1.8493953943264602E-2</v>
      </c>
      <c r="L15" s="1">
        <f t="shared" si="18"/>
        <v>8.8383374569716414E-2</v>
      </c>
      <c r="M15" s="1">
        <f t="shared" si="23"/>
        <v>87016.074176686685</v>
      </c>
      <c r="N15" s="1">
        <f t="shared" si="19"/>
        <v>7690.774277544333</v>
      </c>
      <c r="O15" s="1">
        <f t="shared" si="20"/>
        <v>415853.43518957257</v>
      </c>
      <c r="P15" s="1">
        <f t="shared" si="13"/>
        <v>1475396.3839434565</v>
      </c>
      <c r="Q15" s="1">
        <f t="shared" si="21"/>
        <v>16.955446426457424</v>
      </c>
    </row>
    <row r="16" spans="1:21" x14ac:dyDescent="0.35">
      <c r="B16" s="1" t="s">
        <v>8</v>
      </c>
      <c r="C16" s="1">
        <v>2.5293240884096624E-2</v>
      </c>
      <c r="D16" s="1">
        <f t="shared" si="14"/>
        <v>0.11894494646337296</v>
      </c>
      <c r="E16" s="1">
        <f t="shared" si="22"/>
        <v>82440.292623462097</v>
      </c>
      <c r="F16" s="1">
        <f t="shared" si="15"/>
        <v>9805.8561925224931</v>
      </c>
      <c r="G16" s="1">
        <f t="shared" si="16"/>
        <v>387686.82263600425</v>
      </c>
      <c r="H16" s="1">
        <f t="shared" si="12"/>
        <v>1176285.5023222582</v>
      </c>
      <c r="I16" s="1">
        <f t="shared" si="17"/>
        <v>14.268332448731424</v>
      </c>
      <c r="K16" s="1">
        <v>3.0724899034442435E-2</v>
      </c>
      <c r="L16" s="1">
        <f t="shared" si="18"/>
        <v>0.1426659991252818</v>
      </c>
      <c r="M16" s="1">
        <f t="shared" si="23"/>
        <v>79325.299899142352</v>
      </c>
      <c r="N16" s="1">
        <f t="shared" si="19"/>
        <v>11317.023166023762</v>
      </c>
      <c r="O16" s="1">
        <f t="shared" si="20"/>
        <v>368333.94158065232</v>
      </c>
      <c r="P16" s="1">
        <f t="shared" si="13"/>
        <v>1059542.9487538838</v>
      </c>
      <c r="Q16" s="1">
        <f t="shared" si="21"/>
        <v>13.356935934702207</v>
      </c>
    </row>
    <row r="17" spans="1:21" x14ac:dyDescent="0.35">
      <c r="B17" s="1" t="s">
        <v>9</v>
      </c>
      <c r="C17" s="1">
        <v>4.7211724934165519E-2</v>
      </c>
      <c r="D17" s="1">
        <f t="shared" si="14"/>
        <v>0.21113813570570228</v>
      </c>
      <c r="E17" s="1">
        <f t="shared" si="22"/>
        <v>72634.436430939604</v>
      </c>
      <c r="F17" s="1">
        <f t="shared" si="15"/>
        <v>15335.899496062935</v>
      </c>
      <c r="G17" s="1">
        <f t="shared" si="16"/>
        <v>324832.43341454072</v>
      </c>
      <c r="H17" s="1">
        <f t="shared" si="12"/>
        <v>788598.67968625401</v>
      </c>
      <c r="I17" s="1">
        <f t="shared" si="17"/>
        <v>10.857090912188037</v>
      </c>
      <c r="K17" s="1">
        <v>5.3098974144620489E-2</v>
      </c>
      <c r="L17" s="1">
        <f t="shared" si="18"/>
        <v>0.23438134789363846</v>
      </c>
      <c r="M17" s="1">
        <f t="shared" si="23"/>
        <v>68008.27673311859</v>
      </c>
      <c r="N17" s="1">
        <f t="shared" si="19"/>
        <v>15939.871568631912</v>
      </c>
      <c r="O17" s="1">
        <f t="shared" si="20"/>
        <v>300191.70474401314</v>
      </c>
      <c r="P17" s="1">
        <f t="shared" si="13"/>
        <v>691209.00717323145</v>
      </c>
      <c r="Q17" s="1">
        <f t="shared" si="21"/>
        <v>10.163601261148075</v>
      </c>
    </row>
    <row r="18" spans="1:21" x14ac:dyDescent="0.35">
      <c r="B18" s="1" t="s">
        <v>10</v>
      </c>
      <c r="C18" s="1">
        <v>0.12355046835665216</v>
      </c>
      <c r="D18" s="1">
        <v>1</v>
      </c>
      <c r="E18" s="1">
        <f t="shared" si="22"/>
        <v>57298.536934876669</v>
      </c>
      <c r="F18" s="1">
        <f>E18</f>
        <v>57298.536934876669</v>
      </c>
      <c r="G18" s="1">
        <f>F18*(1/C18)</f>
        <v>463766.24627171329</v>
      </c>
      <c r="H18" s="1">
        <f>G18</f>
        <v>463766.24627171329</v>
      </c>
      <c r="I18" s="1">
        <f t="shared" si="17"/>
        <v>8.0938584313036177</v>
      </c>
      <c r="K18" s="1">
        <v>0.13316138401295444</v>
      </c>
      <c r="L18" s="1">
        <v>1</v>
      </c>
      <c r="M18" s="1">
        <f t="shared" si="23"/>
        <v>52068.405164486678</v>
      </c>
      <c r="N18" s="1">
        <f>M18</f>
        <v>52068.405164486678</v>
      </c>
      <c r="O18" s="1">
        <f>N18*(1/K18)</f>
        <v>391017.30242921831</v>
      </c>
      <c r="P18" s="1">
        <f>O18</f>
        <v>391017.30242921831</v>
      </c>
      <c r="Q18" s="1">
        <f t="shared" si="21"/>
        <v>7.5096846387742282</v>
      </c>
    </row>
    <row r="19" spans="1:21" x14ac:dyDescent="0.35">
      <c r="A19" t="s">
        <v>40</v>
      </c>
      <c r="B19" s="1" t="s">
        <v>1</v>
      </c>
      <c r="C19" s="1">
        <v>6.9597001973811254E-3</v>
      </c>
      <c r="D19" s="1">
        <f>(5*C19)/(1+2.5*C19)</f>
        <v>3.4203387676989022E-2</v>
      </c>
      <c r="E19" s="1">
        <v>100000</v>
      </c>
      <c r="F19" s="1">
        <f>E19-E20</f>
        <v>3420.3387676989078</v>
      </c>
      <c r="G19" s="1">
        <f>E20*5 + F19*2.5</f>
        <v>491449.1530807527</v>
      </c>
      <c r="H19" s="1">
        <f t="shared" ref="H19:H25" si="24">H20+G19</f>
        <v>2967155.5396971521</v>
      </c>
      <c r="I19" s="1">
        <f>H19/E19</f>
        <v>29.67155539697152</v>
      </c>
      <c r="K19" s="1">
        <v>8.2396976040595617E-3</v>
      </c>
      <c r="L19" s="1">
        <f>(5*K19)/(1+2.5*K19)</f>
        <v>4.0366959178237571E-2</v>
      </c>
      <c r="M19" s="1">
        <v>100000</v>
      </c>
      <c r="N19" s="1">
        <f>M19-M20</f>
        <v>4036.6959178237594</v>
      </c>
      <c r="O19" s="1">
        <f>M20*5 + N19*2.5</f>
        <v>489908.26020544057</v>
      </c>
      <c r="P19" s="1">
        <f t="shared" ref="P19:P25" si="25">P20+O19</f>
        <v>2755680.8273047265</v>
      </c>
      <c r="Q19" s="1">
        <f>P19/M19</f>
        <v>27.556808273047263</v>
      </c>
    </row>
    <row r="20" spans="1:21" x14ac:dyDescent="0.35">
      <c r="B20" s="1" t="s">
        <v>4</v>
      </c>
      <c r="C20" s="1">
        <v>1.0430704735902496E-2</v>
      </c>
      <c r="D20" s="1">
        <f t="shared" ref="D20:D25" si="26">(5*C20)/(1+2.5*C20)</f>
        <v>5.0828091639071121E-2</v>
      </c>
      <c r="E20" s="1">
        <f>E19*(1-D19)</f>
        <v>96579.661232301092</v>
      </c>
      <c r="F20" s="1">
        <f t="shared" ref="F20:F25" si="27">E20-E21</f>
        <v>4908.9598715858447</v>
      </c>
      <c r="G20" s="1">
        <f t="shared" ref="G20:G25" si="28">E21*5 + F20*2.5</f>
        <v>470625.90648254089</v>
      </c>
      <c r="H20" s="1">
        <f t="shared" si="24"/>
        <v>2475706.3866163995</v>
      </c>
      <c r="I20" s="1">
        <f t="shared" ref="I20:I26" si="29">H20/E20</f>
        <v>25.633827609538134</v>
      </c>
      <c r="K20" s="1">
        <v>1.3476459605601987E-2</v>
      </c>
      <c r="L20" s="1">
        <f t="shared" ref="L20:L25" si="30">(5*K20)/(1+2.5*K20)</f>
        <v>6.518610330782372E-2</v>
      </c>
      <c r="M20" s="1">
        <f>M19*(1-L19)</f>
        <v>95963.304082176241</v>
      </c>
      <c r="N20" s="1">
        <f t="shared" ref="N20:N25" si="31">M20-M21</f>
        <v>6255.4738536608347</v>
      </c>
      <c r="O20" s="1">
        <f t="shared" ref="O20:O25" si="32">M21*5 + N20*2.5</f>
        <v>464177.83577672916</v>
      </c>
      <c r="P20" s="1">
        <f t="shared" si="25"/>
        <v>2265772.5670992858</v>
      </c>
      <c r="Q20" s="1">
        <f t="shared" ref="Q20:Q26" si="33">P20/M20</f>
        <v>23.610822790751733</v>
      </c>
    </row>
    <row r="21" spans="1:21" x14ac:dyDescent="0.35">
      <c r="B21" s="1" t="s">
        <v>5</v>
      </c>
      <c r="C21" s="1">
        <v>1.5869913842780543E-2</v>
      </c>
      <c r="D21" s="1">
        <f t="shared" si="26"/>
        <v>7.6321528990337853E-2</v>
      </c>
      <c r="E21" s="1">
        <f>E20*(1-D20)</f>
        <v>91670.701360715248</v>
      </c>
      <c r="F21" s="1">
        <f t="shared" si="27"/>
        <v>6996.4480914664309</v>
      </c>
      <c r="G21" s="1">
        <f t="shared" si="28"/>
        <v>440862.38657491014</v>
      </c>
      <c r="H21" s="1">
        <f t="shared" si="24"/>
        <v>2005080.4801338585</v>
      </c>
      <c r="I21" s="1">
        <f t="shared" si="29"/>
        <v>21.872642516872023</v>
      </c>
      <c r="K21" s="1">
        <v>1.9951043903774123E-2</v>
      </c>
      <c r="L21" s="1">
        <f t="shared" si="30"/>
        <v>9.501604624345511E-2</v>
      </c>
      <c r="M21" s="1">
        <f>M20*(1-L20)</f>
        <v>89707.830228515406</v>
      </c>
      <c r="N21" s="1">
        <f t="shared" si="31"/>
        <v>8523.6833453926374</v>
      </c>
      <c r="O21" s="1">
        <f t="shared" si="32"/>
        <v>427229.94277909538</v>
      </c>
      <c r="P21" s="1">
        <f t="shared" si="25"/>
        <v>1801594.7313225567</v>
      </c>
      <c r="Q21" s="1">
        <f t="shared" si="33"/>
        <v>20.082915022393266</v>
      </c>
    </row>
    <row r="22" spans="1:21" x14ac:dyDescent="0.35">
      <c r="B22" s="1" t="s">
        <v>6</v>
      </c>
      <c r="C22" s="1">
        <v>2.0357024602036214E-2</v>
      </c>
      <c r="D22" s="1">
        <f t="shared" si="26"/>
        <v>9.6855879219854973E-2</v>
      </c>
      <c r="E22" s="1">
        <f t="shared" ref="E22:E26" si="34">E21*(1-D21)</f>
        <v>84674.253269248817</v>
      </c>
      <c r="F22" s="1">
        <f t="shared" si="27"/>
        <v>8201.1992476777668</v>
      </c>
      <c r="G22" s="1">
        <f t="shared" si="28"/>
        <v>402868.26822704967</v>
      </c>
      <c r="H22" s="1">
        <f t="shared" si="24"/>
        <v>1564218.0935589483</v>
      </c>
      <c r="I22" s="1">
        <f t="shared" si="29"/>
        <v>18.473361537479612</v>
      </c>
      <c r="K22" s="1">
        <v>2.6083779600234589E-2</v>
      </c>
      <c r="L22" s="1">
        <f t="shared" si="30"/>
        <v>0.12243498039144896</v>
      </c>
      <c r="M22" s="1">
        <f t="shared" ref="M22:M26" si="35">M21*(1-L21)</f>
        <v>81184.146883122768</v>
      </c>
      <c r="N22" s="1">
        <f t="shared" si="31"/>
        <v>9939.7794317316439</v>
      </c>
      <c r="O22" s="1">
        <f t="shared" si="32"/>
        <v>381071.28583628475</v>
      </c>
      <c r="P22" s="1">
        <f t="shared" si="25"/>
        <v>1374364.7885434614</v>
      </c>
      <c r="Q22" s="1">
        <f t="shared" si="33"/>
        <v>16.928979872413684</v>
      </c>
    </row>
    <row r="23" spans="1:21" x14ac:dyDescent="0.35">
      <c r="B23" s="1" t="s">
        <v>7</v>
      </c>
      <c r="C23" s="1">
        <v>3.023034398649535E-2</v>
      </c>
      <c r="D23" s="1">
        <f t="shared" si="26"/>
        <v>0.14053097095096695</v>
      </c>
      <c r="E23" s="1">
        <f t="shared" si="34"/>
        <v>76473.05402157105</v>
      </c>
      <c r="F23" s="1">
        <f t="shared" si="27"/>
        <v>10746.832533237131</v>
      </c>
      <c r="G23" s="1">
        <f t="shared" si="28"/>
        <v>355498.18877476238</v>
      </c>
      <c r="H23" s="1">
        <f t="shared" si="24"/>
        <v>1161349.8253318986</v>
      </c>
      <c r="I23" s="1">
        <f t="shared" si="29"/>
        <v>15.186392647589466</v>
      </c>
      <c r="K23" s="1">
        <v>3.751152474138722E-2</v>
      </c>
      <c r="L23" s="1">
        <f t="shared" si="30"/>
        <v>0.17147673887475423</v>
      </c>
      <c r="M23" s="1">
        <f t="shared" si="35"/>
        <v>71244.367451391125</v>
      </c>
      <c r="N23" s="1">
        <f t="shared" si="31"/>
        <v>12216.751793759235</v>
      </c>
      <c r="O23" s="1">
        <f t="shared" si="32"/>
        <v>325679.95777255751</v>
      </c>
      <c r="P23" s="1">
        <f t="shared" si="25"/>
        <v>993293.50270717649</v>
      </c>
      <c r="Q23" s="1">
        <f t="shared" si="33"/>
        <v>13.942063607833763</v>
      </c>
    </row>
    <row r="24" spans="1:21" x14ac:dyDescent="0.35">
      <c r="B24" s="1" t="s">
        <v>8</v>
      </c>
      <c r="C24" s="1">
        <v>4.570078485096795E-2</v>
      </c>
      <c r="D24" s="1">
        <f t="shared" si="26"/>
        <v>0.20507383609947755</v>
      </c>
      <c r="E24" s="1">
        <f t="shared" si="34"/>
        <v>65726.221488333918</v>
      </c>
      <c r="F24" s="1">
        <f t="shared" si="27"/>
        <v>13478.728372936544</v>
      </c>
      <c r="G24" s="1">
        <f t="shared" si="28"/>
        <v>294934.28650932823</v>
      </c>
      <c r="H24" s="1">
        <f t="shared" si="24"/>
        <v>805851.6365571362</v>
      </c>
      <c r="I24" s="1">
        <f t="shared" si="29"/>
        <v>12.260732753368012</v>
      </c>
      <c r="K24" s="1">
        <v>5.4089507859813285E-2</v>
      </c>
      <c r="L24" s="1">
        <f t="shared" si="30"/>
        <v>0.23823280178722742</v>
      </c>
      <c r="M24" s="1">
        <f t="shared" si="35"/>
        <v>59027.61565763189</v>
      </c>
      <c r="N24" s="1">
        <f t="shared" si="31"/>
        <v>14062.314260937259</v>
      </c>
      <c r="O24" s="1">
        <f t="shared" si="32"/>
        <v>259982.29263581629</v>
      </c>
      <c r="P24" s="1">
        <f t="shared" si="25"/>
        <v>667613.54493461899</v>
      </c>
      <c r="Q24" s="1">
        <f t="shared" si="33"/>
        <v>11.310189942396917</v>
      </c>
    </row>
    <row r="25" spans="1:21" x14ac:dyDescent="0.35">
      <c r="B25" s="1" t="s">
        <v>9</v>
      </c>
      <c r="C25" s="1">
        <v>7.0892429478547861E-2</v>
      </c>
      <c r="D25" s="1">
        <f t="shared" si="26"/>
        <v>0.30109819160631657</v>
      </c>
      <c r="E25" s="1">
        <f t="shared" si="34"/>
        <v>52247.493115397374</v>
      </c>
      <c r="F25" s="1">
        <f t="shared" si="27"/>
        <v>15731.625693009621</v>
      </c>
      <c r="G25" s="1">
        <f t="shared" si="28"/>
        <v>221908.40134446282</v>
      </c>
      <c r="H25" s="1">
        <f t="shared" si="24"/>
        <v>510917.35004780802</v>
      </c>
      <c r="I25" s="1">
        <f t="shared" si="29"/>
        <v>9.7787916622020727</v>
      </c>
      <c r="K25" s="1">
        <v>7.949204655027077E-2</v>
      </c>
      <c r="L25" s="1">
        <f t="shared" si="30"/>
        <v>0.33156773765980158</v>
      </c>
      <c r="M25" s="1">
        <f t="shared" si="35"/>
        <v>44965.301396694631</v>
      </c>
      <c r="N25" s="1">
        <f t="shared" si="31"/>
        <v>14909.043257293157</v>
      </c>
      <c r="O25" s="1">
        <f t="shared" si="32"/>
        <v>187553.89884024026</v>
      </c>
      <c r="P25" s="1">
        <f t="shared" si="25"/>
        <v>407631.25229880272</v>
      </c>
      <c r="Q25" s="1">
        <f t="shared" si="33"/>
        <v>9.065462470774575</v>
      </c>
    </row>
    <row r="26" spans="1:21" x14ac:dyDescent="0.35">
      <c r="B26" s="1" t="s">
        <v>10</v>
      </c>
      <c r="C26" s="1">
        <v>0.12634857012635156</v>
      </c>
      <c r="D26" s="1">
        <v>1</v>
      </c>
      <c r="E26" s="1">
        <f t="shared" si="34"/>
        <v>36515.867422387753</v>
      </c>
      <c r="F26" s="1">
        <f>E26</f>
        <v>36515.867422387753</v>
      </c>
      <c r="G26" s="1">
        <f>F26*(1/C26)</f>
        <v>289008.9487033452</v>
      </c>
      <c r="H26" s="1">
        <f>G26</f>
        <v>289008.9487033452</v>
      </c>
      <c r="I26" s="1">
        <f t="shared" si="29"/>
        <v>7.9146127178168797</v>
      </c>
      <c r="K26" s="1">
        <v>0.13657133579198849</v>
      </c>
      <c r="L26" s="1">
        <v>1</v>
      </c>
      <c r="M26" s="1">
        <f t="shared" si="35"/>
        <v>30056.258139401474</v>
      </c>
      <c r="N26" s="1">
        <f>M26</f>
        <v>30056.258139401474</v>
      </c>
      <c r="O26" s="1">
        <f>N26*(1/K26)</f>
        <v>220077.35345856246</v>
      </c>
      <c r="P26" s="1">
        <f>O26</f>
        <v>220077.35345856246</v>
      </c>
      <c r="Q26" s="1">
        <f t="shared" si="33"/>
        <v>7.3221807065217392</v>
      </c>
    </row>
    <row r="27" spans="1:21" x14ac:dyDescent="0.35">
      <c r="A27" t="s">
        <v>17</v>
      </c>
      <c r="B27" s="1" t="s">
        <v>1</v>
      </c>
      <c r="C27" s="1">
        <v>5.3242214125586509E-3</v>
      </c>
      <c r="D27" s="1">
        <f>(5*C27)/(1+2.5*C27)</f>
        <v>2.6271419921581246E-2</v>
      </c>
      <c r="E27" s="1">
        <v>100000</v>
      </c>
      <c r="F27" s="1">
        <f>E27-E28</f>
        <v>2627.1419921581255</v>
      </c>
      <c r="G27" s="1">
        <f>E28*5 + F27*2.5</f>
        <v>493432.14501960465</v>
      </c>
      <c r="H27" s="1">
        <f t="shared" ref="H27:H33" si="36">H28+G27</f>
        <v>3169452.4171242784</v>
      </c>
      <c r="I27" s="1">
        <f>H27/E27</f>
        <v>31.694524171242783</v>
      </c>
      <c r="K27" s="1">
        <v>5.9869061547228779E-3</v>
      </c>
      <c r="L27" s="1">
        <f>(5*K27)/(1+2.5*K27)</f>
        <v>2.9493099722980965E-2</v>
      </c>
      <c r="M27" s="1">
        <v>100000</v>
      </c>
      <c r="N27" s="1">
        <f>M27-M28</f>
        <v>2949.3099722980987</v>
      </c>
      <c r="O27" s="1">
        <f>M28*5 + N27*2.5</f>
        <v>492626.72506925475</v>
      </c>
      <c r="P27" s="1">
        <f t="shared" ref="P27:P33" si="37">P28+O27</f>
        <v>3019728.2902186406</v>
      </c>
      <c r="Q27" s="1">
        <f>P27/M27</f>
        <v>30.197282902186405</v>
      </c>
      <c r="S27" s="7">
        <f>Q27-Q19</f>
        <v>2.6404746291391419</v>
      </c>
      <c r="T27" s="7">
        <f>I27-I19</f>
        <v>2.0229687742712628</v>
      </c>
      <c r="U27" s="7">
        <f>(S27-T27)/S27</f>
        <v>0.23386168836971588</v>
      </c>
    </row>
    <row r="28" spans="1:21" x14ac:dyDescent="0.35">
      <c r="B28" s="1" t="s">
        <v>4</v>
      </c>
      <c r="C28" s="1">
        <v>7.4783151493043806E-3</v>
      </c>
      <c r="D28" s="1">
        <f t="shared" ref="D28:D33" si="38">(5*C28)/(1+2.5*C28)</f>
        <v>3.6705340486961849E-2</v>
      </c>
      <c r="E28" s="1">
        <f>E27*(1-D27)</f>
        <v>97372.858007841874</v>
      </c>
      <c r="F28" s="1">
        <f t="shared" ref="F28:F33" si="39">E28-E29</f>
        <v>3574.1039073664288</v>
      </c>
      <c r="G28" s="1">
        <f t="shared" ref="G28:G33" si="40">E29*5 + F28*2.5</f>
        <v>477929.0302707933</v>
      </c>
      <c r="H28" s="1">
        <f t="shared" si="36"/>
        <v>2676020.2721046736</v>
      </c>
      <c r="I28" s="1">
        <f t="shared" ref="I28:I34" si="41">H28/E28</f>
        <v>27.482199114348287</v>
      </c>
      <c r="K28" s="1">
        <v>8.836772097901513E-3</v>
      </c>
      <c r="L28" s="1">
        <f t="shared" ref="L28:L33" si="42">(5*K28)/(1+2.5*K28)</f>
        <v>4.3228851712905261E-2</v>
      </c>
      <c r="M28" s="1">
        <f>M27*(1-L27)</f>
        <v>97050.690027701901</v>
      </c>
      <c r="N28" s="1">
        <f t="shared" ref="N28:N33" si="43">M28-M29</f>
        <v>4195.3898878426553</v>
      </c>
      <c r="O28" s="1">
        <f t="shared" ref="O28:O33" si="44">M29*5 + N28*2.5</f>
        <v>474764.97541890288</v>
      </c>
      <c r="P28" s="1">
        <f t="shared" si="37"/>
        <v>2527101.5651493859</v>
      </c>
      <c r="Q28" s="1">
        <f t="shared" ref="Q28:Q34" si="45">P28/M28</f>
        <v>26.03898606416973</v>
      </c>
    </row>
    <row r="29" spans="1:21" x14ac:dyDescent="0.35">
      <c r="B29" s="1" t="s">
        <v>5</v>
      </c>
      <c r="C29" s="1">
        <v>1.0531484430871312E-2</v>
      </c>
      <c r="D29" s="1">
        <f t="shared" si="38"/>
        <v>5.1306585878407529E-2</v>
      </c>
      <c r="E29" s="1">
        <f>E28*(1-D28)</f>
        <v>93798.754100475446</v>
      </c>
      <c r="F29" s="1">
        <f t="shared" si="39"/>
        <v>4812.4938325436669</v>
      </c>
      <c r="G29" s="1">
        <f t="shared" si="40"/>
        <v>456962.53592101811</v>
      </c>
      <c r="H29" s="1">
        <f t="shared" si="36"/>
        <v>2198091.2418338801</v>
      </c>
      <c r="I29" s="1">
        <f t="shared" si="41"/>
        <v>23.434119812287982</v>
      </c>
      <c r="K29" s="1">
        <v>1.2454232759656882E-2</v>
      </c>
      <c r="L29" s="1">
        <f t="shared" si="42"/>
        <v>6.0390859254021267E-2</v>
      </c>
      <c r="M29" s="1">
        <f>M28*(1-L28)</f>
        <v>92855.300139859246</v>
      </c>
      <c r="N29" s="1">
        <f t="shared" si="43"/>
        <v>5607.6113617361407</v>
      </c>
      <c r="O29" s="1">
        <f t="shared" si="44"/>
        <v>450257.47229495586</v>
      </c>
      <c r="P29" s="1">
        <f t="shared" si="37"/>
        <v>2052336.589730483</v>
      </c>
      <c r="Q29" s="1">
        <f t="shared" si="45"/>
        <v>22.102524967764257</v>
      </c>
    </row>
    <row r="30" spans="1:21" x14ac:dyDescent="0.35">
      <c r="B30" s="1" t="s">
        <v>6</v>
      </c>
      <c r="C30" s="1">
        <v>1.4436659575969459E-2</v>
      </c>
      <c r="D30" s="1">
        <f t="shared" si="38"/>
        <v>6.9668834753857517E-2</v>
      </c>
      <c r="E30" s="1">
        <f t="shared" ref="E30:E34" si="46">E29*(1-D29)</f>
        <v>88986.260267931779</v>
      </c>
      <c r="F30" s="1">
        <f t="shared" si="39"/>
        <v>6199.5690619702946</v>
      </c>
      <c r="G30" s="1">
        <f t="shared" si="40"/>
        <v>429432.37868473318</v>
      </c>
      <c r="H30" s="1">
        <f t="shared" si="36"/>
        <v>1741128.705912862</v>
      </c>
      <c r="I30" s="1">
        <f t="shared" si="41"/>
        <v>19.566264507244579</v>
      </c>
      <c r="K30" s="1">
        <v>1.7599805614892029E-2</v>
      </c>
      <c r="L30" s="1">
        <f t="shared" si="42"/>
        <v>8.4290296011883023E-2</v>
      </c>
      <c r="M30" s="1">
        <f t="shared" ref="M30:M34" si="47">M29*(1-L29)</f>
        <v>87247.688778123105</v>
      </c>
      <c r="N30" s="1">
        <f t="shared" si="43"/>
        <v>7354.1335134606343</v>
      </c>
      <c r="O30" s="1">
        <f t="shared" si="44"/>
        <v>417853.11010696396</v>
      </c>
      <c r="P30" s="1">
        <f t="shared" si="37"/>
        <v>1602079.117435527</v>
      </c>
      <c r="Q30" s="1">
        <f t="shared" si="45"/>
        <v>18.362424722902688</v>
      </c>
    </row>
    <row r="31" spans="1:21" x14ac:dyDescent="0.35">
      <c r="B31" s="1" t="s">
        <v>7</v>
      </c>
      <c r="C31" s="1">
        <v>2.2275051962341388E-2</v>
      </c>
      <c r="D31" s="1">
        <f t="shared" si="38"/>
        <v>0.1055002035229298</v>
      </c>
      <c r="E31" s="1">
        <f t="shared" si="46"/>
        <v>82786.691205961484</v>
      </c>
      <c r="F31" s="1">
        <f t="shared" si="39"/>
        <v>8734.0127712188696</v>
      </c>
      <c r="G31" s="1">
        <f t="shared" si="40"/>
        <v>392098.42410176026</v>
      </c>
      <c r="H31" s="1">
        <f t="shared" si="36"/>
        <v>1311696.3272281289</v>
      </c>
      <c r="I31" s="1">
        <f t="shared" si="41"/>
        <v>15.84428980214725</v>
      </c>
      <c r="K31" s="1">
        <v>2.7026681605752969E-2</v>
      </c>
      <c r="L31" s="1">
        <f t="shared" si="42"/>
        <v>0.12658076307608812</v>
      </c>
      <c r="M31" s="1">
        <f t="shared" si="47"/>
        <v>79893.555264662471</v>
      </c>
      <c r="N31" s="1">
        <f t="shared" si="43"/>
        <v>10112.987190262589</v>
      </c>
      <c r="O31" s="1">
        <f t="shared" si="44"/>
        <v>374185.30834765593</v>
      </c>
      <c r="P31" s="1">
        <f t="shared" si="37"/>
        <v>1184226.0073285631</v>
      </c>
      <c r="Q31" s="1">
        <f t="shared" si="45"/>
        <v>14.822547368252559</v>
      </c>
    </row>
    <row r="32" spans="1:21" x14ac:dyDescent="0.35">
      <c r="B32" s="1" t="s">
        <v>8</v>
      </c>
      <c r="C32" s="1">
        <v>3.6862749517068361E-2</v>
      </c>
      <c r="D32" s="1">
        <f t="shared" si="38"/>
        <v>0.16876123934951395</v>
      </c>
      <c r="E32" s="1">
        <f t="shared" si="46"/>
        <v>74052.678434742615</v>
      </c>
      <c r="F32" s="1">
        <f t="shared" si="39"/>
        <v>12497.22178979819</v>
      </c>
      <c r="G32" s="1">
        <f t="shared" si="40"/>
        <v>339020.33769921761</v>
      </c>
      <c r="H32" s="1">
        <f t="shared" si="36"/>
        <v>919597.90312636865</v>
      </c>
      <c r="I32" s="1">
        <f t="shared" si="41"/>
        <v>12.418158567171142</v>
      </c>
      <c r="K32" s="1">
        <v>4.3039663758027223E-2</v>
      </c>
      <c r="L32" s="1">
        <f t="shared" si="42"/>
        <v>0.1942925985134098</v>
      </c>
      <c r="M32" s="1">
        <f t="shared" si="47"/>
        <v>69780.568074399882</v>
      </c>
      <c r="N32" s="1">
        <f t="shared" si="43"/>
        <v>13557.847896917039</v>
      </c>
      <c r="O32" s="1">
        <f t="shared" si="44"/>
        <v>315008.2206297068</v>
      </c>
      <c r="P32" s="1">
        <f t="shared" si="37"/>
        <v>810040.69898090721</v>
      </c>
      <c r="Q32" s="1">
        <f t="shared" si="45"/>
        <v>11.60839931995457</v>
      </c>
    </row>
    <row r="33" spans="2:17" x14ac:dyDescent="0.35">
      <c r="B33" s="1" t="s">
        <v>9</v>
      </c>
      <c r="C33" s="1">
        <v>6.4503339323844444E-2</v>
      </c>
      <c r="D33" s="1">
        <f t="shared" si="38"/>
        <v>0.27773035783871397</v>
      </c>
      <c r="E33" s="1">
        <f t="shared" si="46"/>
        <v>61555.456644944425</v>
      </c>
      <c r="F33" s="1">
        <f t="shared" si="39"/>
        <v>17095.819000925861</v>
      </c>
      <c r="G33" s="1">
        <f t="shared" si="40"/>
        <v>265037.73572240747</v>
      </c>
      <c r="H33" s="1">
        <f t="shared" si="36"/>
        <v>580577.56542715104</v>
      </c>
      <c r="I33" s="1">
        <f t="shared" si="41"/>
        <v>9.4317806587961375</v>
      </c>
      <c r="K33" s="1">
        <v>7.1942589587379285E-2</v>
      </c>
      <c r="L33" s="1">
        <f t="shared" si="42"/>
        <v>0.30487856436215638</v>
      </c>
      <c r="M33" s="1">
        <f t="shared" si="47"/>
        <v>56222.720177482843</v>
      </c>
      <c r="N33" s="1">
        <f t="shared" si="43"/>
        <v>17141.102212246209</v>
      </c>
      <c r="O33" s="1">
        <f t="shared" si="44"/>
        <v>238260.84535679867</v>
      </c>
      <c r="P33" s="1">
        <f t="shared" si="37"/>
        <v>495032.47835120035</v>
      </c>
      <c r="Q33" s="1">
        <f t="shared" si="45"/>
        <v>8.8048475205128991</v>
      </c>
    </row>
    <row r="34" spans="2:17" x14ac:dyDescent="0.35">
      <c r="B34" s="1" t="s">
        <v>10</v>
      </c>
      <c r="C34" s="1">
        <v>0.14090023971179888</v>
      </c>
      <c r="D34" s="1">
        <v>1</v>
      </c>
      <c r="E34" s="1">
        <f t="shared" si="46"/>
        <v>44459.637644018563</v>
      </c>
      <c r="F34" s="1">
        <f>E34</f>
        <v>44459.637644018563</v>
      </c>
      <c r="G34" s="1">
        <f>F34*(1/C34)</f>
        <v>315539.82970474358</v>
      </c>
      <c r="H34" s="1">
        <f>G34</f>
        <v>315539.82970474358</v>
      </c>
      <c r="I34" s="1">
        <f t="shared" si="41"/>
        <v>7.097220005057669</v>
      </c>
      <c r="K34" s="1">
        <v>0.15220379879769944</v>
      </c>
      <c r="L34" s="1">
        <v>1</v>
      </c>
      <c r="M34" s="1">
        <f t="shared" si="47"/>
        <v>39081.617965236634</v>
      </c>
      <c r="N34" s="1">
        <f>M34</f>
        <v>39081.617965236634</v>
      </c>
      <c r="O34" s="1">
        <f>N34*(1/K34)</f>
        <v>256771.63299440168</v>
      </c>
      <c r="P34" s="1">
        <f>O34</f>
        <v>256771.63299440168</v>
      </c>
      <c r="Q34" s="1">
        <f t="shared" si="45"/>
        <v>6.5701382481861881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E5CB-1CCF-4EA0-A90A-BF39BAA988FE}">
  <dimension ref="A1:U34"/>
  <sheetViews>
    <sheetView topLeftCell="A14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5.065311165943099E-3</v>
      </c>
      <c r="D3" s="1">
        <f>(5*C3)/(1+2.5*C3)</f>
        <v>2.5009849159203828E-2</v>
      </c>
      <c r="E3" s="1">
        <v>100000</v>
      </c>
      <c r="F3" s="1">
        <f>E3-E4</f>
        <v>2500.9849159203732</v>
      </c>
      <c r="G3" s="1">
        <f>E4*5 + F3*2.5</f>
        <v>493747.53771019907</v>
      </c>
      <c r="H3" s="1">
        <f t="shared" ref="H3:H9" si="0">H4+G3</f>
        <v>3357679.8592278752</v>
      </c>
      <c r="I3" s="1">
        <f>H3/E3</f>
        <v>33.576798592278756</v>
      </c>
      <c r="K3" s="1">
        <v>5.5634740934352948E-3</v>
      </c>
      <c r="L3" s="1">
        <f>(5*K3)/(1+2.5*K3)</f>
        <v>2.7435774909816257E-2</v>
      </c>
      <c r="M3" s="1">
        <v>100000</v>
      </c>
      <c r="N3" s="1">
        <f>M3-M4</f>
        <v>2743.5774909816246</v>
      </c>
      <c r="O3" s="1">
        <f>M4*5 + N3*2.5</f>
        <v>493141.05627254595</v>
      </c>
      <c r="P3" s="1">
        <f t="shared" ref="P3:P9" si="1">P4+O3</f>
        <v>3225619.2855958682</v>
      </c>
      <c r="Q3" s="1">
        <f>P3/M3</f>
        <v>32.25619285595868</v>
      </c>
    </row>
    <row r="4" spans="1:21" x14ac:dyDescent="0.35">
      <c r="B4" s="1" t="s">
        <v>4</v>
      </c>
      <c r="C4" s="1">
        <v>7.1644830961465015E-3</v>
      </c>
      <c r="D4" s="1">
        <f t="shared" ref="D4:D9" si="2">(5*C4)/(1+2.5*C4)</f>
        <v>3.5192082775327448E-2</v>
      </c>
      <c r="E4" s="1">
        <f>E3*(1-D3)</f>
        <v>97499.015084079627</v>
      </c>
      <c r="F4" s="1">
        <f t="shared" ref="F4:F9" si="3">E4-E5</f>
        <v>3431.1934093518357</v>
      </c>
      <c r="G4" s="1">
        <f t="shared" ref="G4:G9" si="4">E5*5 + F4*2.5</f>
        <v>478917.09189701854</v>
      </c>
      <c r="H4" s="1">
        <f t="shared" si="0"/>
        <v>2863932.3215176761</v>
      </c>
      <c r="I4" s="1">
        <f t="shared" ref="I4:I10" si="5">H4/E4</f>
        <v>29.373961563077579</v>
      </c>
      <c r="K4" s="1">
        <v>8.2231703850472963E-3</v>
      </c>
      <c r="L4" s="1">
        <f t="shared" ref="L4:L9" si="6">(5*K4)/(1+2.5*K4)</f>
        <v>4.0287621975455122E-2</v>
      </c>
      <c r="M4" s="1">
        <f>M3*(1-L3)</f>
        <v>97256.422509018375</v>
      </c>
      <c r="N4" s="1">
        <f t="shared" ref="N4:N9" si="7">M4-M5</f>
        <v>3918.2299847284739</v>
      </c>
      <c r="O4" s="1">
        <f t="shared" ref="O4:O9" si="8">M5*5 + N4*2.5</f>
        <v>476486.53758327069</v>
      </c>
      <c r="P4" s="1">
        <f t="shared" si="1"/>
        <v>2732478.2293233224</v>
      </c>
      <c r="Q4" s="1">
        <f t="shared" ref="Q4:Q10" si="9">P4/M4</f>
        <v>28.095607044048382</v>
      </c>
    </row>
    <row r="5" spans="1:21" x14ac:dyDescent="0.35">
      <c r="B5" s="1" t="s">
        <v>5</v>
      </c>
      <c r="C5" s="1">
        <v>1.042263677212826E-2</v>
      </c>
      <c r="D5" s="1">
        <f t="shared" si="2"/>
        <v>5.0789775408587111E-2</v>
      </c>
      <c r="E5" s="1">
        <f>E4*(1-D4)</f>
        <v>94067.821674727791</v>
      </c>
      <c r="F5" s="1">
        <f t="shared" si="3"/>
        <v>4777.6835360344412</v>
      </c>
      <c r="G5" s="1">
        <f t="shared" si="4"/>
        <v>458394.89953355287</v>
      </c>
      <c r="H5" s="1">
        <f t="shared" si="0"/>
        <v>2385015.2296206574</v>
      </c>
      <c r="I5" s="1">
        <f t="shared" si="5"/>
        <v>25.354209198844607</v>
      </c>
      <c r="K5" s="1">
        <v>1.1621895020793527E-2</v>
      </c>
      <c r="L5" s="1">
        <f t="shared" si="6"/>
        <v>5.646878925236197E-2</v>
      </c>
      <c r="M5" s="1">
        <f>M4*(1-L4)</f>
        <v>93338.192524289901</v>
      </c>
      <c r="N5" s="1">
        <f t="shared" si="7"/>
        <v>5270.694722850516</v>
      </c>
      <c r="O5" s="1">
        <f t="shared" si="8"/>
        <v>453514.22581432317</v>
      </c>
      <c r="P5" s="1">
        <f t="shared" si="1"/>
        <v>2255991.6917400518</v>
      </c>
      <c r="Q5" s="1">
        <f t="shared" si="9"/>
        <v>24.170081193215339</v>
      </c>
    </row>
    <row r="6" spans="1:21" x14ac:dyDescent="0.35">
      <c r="B6" s="1" t="s">
        <v>6</v>
      </c>
      <c r="C6" s="1">
        <v>1.3686100714950885E-2</v>
      </c>
      <c r="D6" s="1">
        <f t="shared" si="2"/>
        <v>6.6166596805152272E-2</v>
      </c>
      <c r="E6" s="1">
        <f t="shared" ref="E6:E10" si="10">E5*(1-D5)</f>
        <v>89290.13813869335</v>
      </c>
      <c r="F6" s="1">
        <f t="shared" si="3"/>
        <v>5908.0245688992727</v>
      </c>
      <c r="G6" s="1">
        <f t="shared" si="4"/>
        <v>431680.62927121861</v>
      </c>
      <c r="H6" s="1">
        <f t="shared" si="0"/>
        <v>1926620.3300871046</v>
      </c>
      <c r="I6" s="1">
        <f t="shared" si="5"/>
        <v>21.577078614152295</v>
      </c>
      <c r="K6" s="1">
        <v>1.5772521693767378E-2</v>
      </c>
      <c r="L6" s="1">
        <f t="shared" si="6"/>
        <v>7.5870919172404808E-2</v>
      </c>
      <c r="M6" s="1">
        <f t="shared" ref="M6:M10" si="11">M5*(1-L5)</f>
        <v>88067.497801439386</v>
      </c>
      <c r="N6" s="1">
        <f t="shared" si="7"/>
        <v>6681.76200740895</v>
      </c>
      <c r="O6" s="1">
        <f t="shared" si="8"/>
        <v>423633.08398867457</v>
      </c>
      <c r="P6" s="1">
        <f t="shared" si="1"/>
        <v>1802477.4659257284</v>
      </c>
      <c r="Q6" s="1">
        <f t="shared" si="9"/>
        <v>20.466999868551603</v>
      </c>
    </row>
    <row r="7" spans="1:21" x14ac:dyDescent="0.35">
      <c r="B7" s="1" t="s">
        <v>7</v>
      </c>
      <c r="C7" s="1">
        <v>1.9763905141097965E-2</v>
      </c>
      <c r="D7" s="1">
        <f t="shared" si="2"/>
        <v>9.4166768028587852E-2</v>
      </c>
      <c r="E7" s="1">
        <f t="shared" si="10"/>
        <v>83382.113569794077</v>
      </c>
      <c r="F7" s="1">
        <f t="shared" si="3"/>
        <v>7851.8241462601582</v>
      </c>
      <c r="G7" s="1">
        <f t="shared" si="4"/>
        <v>397281.00748332002</v>
      </c>
      <c r="H7" s="1">
        <f t="shared" si="0"/>
        <v>1494939.700815886</v>
      </c>
      <c r="I7" s="1">
        <f t="shared" si="5"/>
        <v>17.928781567338937</v>
      </c>
      <c r="K7" s="1">
        <v>2.3127258943504383E-2</v>
      </c>
      <c r="L7" s="1">
        <f t="shared" si="6"/>
        <v>0.10931585453156691</v>
      </c>
      <c r="M7" s="1">
        <f t="shared" si="11"/>
        <v>81385.735794030435</v>
      </c>
      <c r="N7" s="1">
        <f t="shared" si="7"/>
        <v>8896.7512550047686</v>
      </c>
      <c r="O7" s="1">
        <f t="shared" si="8"/>
        <v>384686.80083264026</v>
      </c>
      <c r="P7" s="1">
        <f t="shared" si="1"/>
        <v>1378844.3819370538</v>
      </c>
      <c r="Q7" s="1">
        <f t="shared" si="9"/>
        <v>16.942089034208752</v>
      </c>
    </row>
    <row r="8" spans="1:21" x14ac:dyDescent="0.35">
      <c r="B8" s="1" t="s">
        <v>8</v>
      </c>
      <c r="C8" s="1">
        <v>3.0528334818677661E-2</v>
      </c>
      <c r="D8" s="1">
        <f t="shared" si="2"/>
        <v>0.14181800522622998</v>
      </c>
      <c r="E8" s="1">
        <f t="shared" si="10"/>
        <v>75530.289423533919</v>
      </c>
      <c r="F8" s="1">
        <f t="shared" si="3"/>
        <v>10711.554980205401</v>
      </c>
      <c r="G8" s="1">
        <f t="shared" si="4"/>
        <v>350872.55966715608</v>
      </c>
      <c r="H8" s="1">
        <f t="shared" si="0"/>
        <v>1097658.6933325659</v>
      </c>
      <c r="I8" s="1">
        <f t="shared" si="5"/>
        <v>14.532695448543517</v>
      </c>
      <c r="K8" s="1">
        <v>3.5410012486289229E-2</v>
      </c>
      <c r="L8" s="1">
        <f t="shared" si="6"/>
        <v>0.16265134687229668</v>
      </c>
      <c r="M8" s="1">
        <f t="shared" si="11"/>
        <v>72488.984539025667</v>
      </c>
      <c r="N8" s="1">
        <f t="shared" si="7"/>
        <v>11790.430968677611</v>
      </c>
      <c r="O8" s="1">
        <f t="shared" si="8"/>
        <v>332968.8452734343</v>
      </c>
      <c r="P8" s="1">
        <f t="shared" si="1"/>
        <v>994157.58110441349</v>
      </c>
      <c r="Q8" s="1">
        <f t="shared" si="9"/>
        <v>13.714602120949728</v>
      </c>
    </row>
    <row r="9" spans="1:21" x14ac:dyDescent="0.35">
      <c r="B9" s="1" t="s">
        <v>9</v>
      </c>
      <c r="C9" s="1">
        <v>5.0542720501155297E-2</v>
      </c>
      <c r="D9" s="1">
        <f t="shared" si="2"/>
        <v>0.22436372046999123</v>
      </c>
      <c r="E9" s="1">
        <f t="shared" si="10"/>
        <v>64818.734443328518</v>
      </c>
      <c r="F9" s="1">
        <f t="shared" si="3"/>
        <v>14542.97241586155</v>
      </c>
      <c r="G9" s="1">
        <f t="shared" si="4"/>
        <v>287736.2411769887</v>
      </c>
      <c r="H9" s="1">
        <f t="shared" si="0"/>
        <v>746786.13366540987</v>
      </c>
      <c r="I9" s="1">
        <f t="shared" si="5"/>
        <v>11.521146472218311</v>
      </c>
      <c r="K9" s="1">
        <v>5.517160173613269E-2</v>
      </c>
      <c r="L9" s="1">
        <f t="shared" si="6"/>
        <v>0.24242110679003295</v>
      </c>
      <c r="M9" s="1">
        <f t="shared" si="11"/>
        <v>60698.553570348056</v>
      </c>
      <c r="N9" s="1">
        <f t="shared" si="7"/>
        <v>14714.610537077882</v>
      </c>
      <c r="O9" s="1">
        <f t="shared" si="8"/>
        <v>266706.24150904559</v>
      </c>
      <c r="P9" s="1">
        <f t="shared" si="1"/>
        <v>661188.73583097919</v>
      </c>
      <c r="Q9" s="1">
        <f t="shared" si="9"/>
        <v>10.89298997981358</v>
      </c>
    </row>
    <row r="10" spans="1:21" x14ac:dyDescent="0.35">
      <c r="B10" s="1" t="s">
        <v>10</v>
      </c>
      <c r="C10" s="1">
        <v>0.1095213458278614</v>
      </c>
      <c r="D10" s="1">
        <v>1</v>
      </c>
      <c r="E10" s="1">
        <f t="shared" si="10"/>
        <v>50275.762027466968</v>
      </c>
      <c r="F10" s="1">
        <f>E10</f>
        <v>50275.762027466968</v>
      </c>
      <c r="G10" s="1">
        <f>F10*(1/C10)</f>
        <v>459049.89248842117</v>
      </c>
      <c r="H10" s="1">
        <f>G10</f>
        <v>459049.89248842117</v>
      </c>
      <c r="I10" s="1">
        <f t="shared" si="5"/>
        <v>9.1306401728457178</v>
      </c>
      <c r="K10" s="1">
        <v>0.11656776585818052</v>
      </c>
      <c r="L10" s="1">
        <v>1</v>
      </c>
      <c r="M10" s="1">
        <f t="shared" si="11"/>
        <v>45983.943033270174</v>
      </c>
      <c r="N10" s="1">
        <f>M10</f>
        <v>45983.943033270174</v>
      </c>
      <c r="O10" s="1">
        <f>N10*(1/K10)</f>
        <v>394482.49432193354</v>
      </c>
      <c r="P10" s="1">
        <f>O10</f>
        <v>394482.49432193354</v>
      </c>
      <c r="Q10" s="1">
        <f t="shared" si="9"/>
        <v>8.5787009181991785</v>
      </c>
    </row>
    <row r="11" spans="1:21" x14ac:dyDescent="0.35">
      <c r="A11" t="s">
        <v>16</v>
      </c>
      <c r="B11" s="1" t="s">
        <v>1</v>
      </c>
      <c r="C11" s="1">
        <v>3.3498556741184387E-3</v>
      </c>
      <c r="D11" s="1">
        <f>(5*C11)/(1+2.5*C11)</f>
        <v>1.6610174155237155E-2</v>
      </c>
      <c r="E11" s="1">
        <v>100000</v>
      </c>
      <c r="F11" s="1">
        <f>E11-E12</f>
        <v>1661.0174155237182</v>
      </c>
      <c r="G11" s="1">
        <f>E12*5 + F11*2.5</f>
        <v>495847.45646119071</v>
      </c>
      <c r="H11" s="1">
        <f t="shared" ref="H11:H17" si="12">H12+G11</f>
        <v>3523822.7076046471</v>
      </c>
      <c r="I11" s="1">
        <f>H11/E11</f>
        <v>35.238227076046471</v>
      </c>
      <c r="K11" s="1">
        <v>3.6751803918078801E-3</v>
      </c>
      <c r="L11" s="1">
        <f>(5*K11)/(1+2.5*K11)</f>
        <v>1.820860221448712E-2</v>
      </c>
      <c r="M11" s="1">
        <v>100000</v>
      </c>
      <c r="N11" s="1">
        <f>M11-M12</f>
        <v>1820.8602214487182</v>
      </c>
      <c r="O11" s="1">
        <f>M12*5 + N11*2.5</f>
        <v>495447.84944637824</v>
      </c>
      <c r="P11" s="1">
        <f t="shared" ref="P11:P17" si="13">P12+O11</f>
        <v>3383560.7148334142</v>
      </c>
      <c r="Q11" s="1">
        <f>P11/M11</f>
        <v>33.835607148334141</v>
      </c>
      <c r="S11" s="7">
        <f>Q11-Q3</f>
        <v>1.5794142923754606</v>
      </c>
      <c r="T11" s="7">
        <f>I11-I3</f>
        <v>1.6614284837677147</v>
      </c>
      <c r="U11" s="7">
        <f>(S11-T11)/S11</f>
        <v>-5.1926965450530153E-2</v>
      </c>
    </row>
    <row r="12" spans="1:21" x14ac:dyDescent="0.35">
      <c r="B12" s="1" t="s">
        <v>4</v>
      </c>
      <c r="C12" s="1">
        <v>4.5850998575034949E-3</v>
      </c>
      <c r="D12" s="1">
        <f t="shared" ref="D12:D17" si="14">(5*C12)/(1+2.5*C12)</f>
        <v>2.2665688178424691E-2</v>
      </c>
      <c r="E12" s="1">
        <f>E11*(1-D11)</f>
        <v>98338.982584476282</v>
      </c>
      <c r="F12" s="1">
        <f t="shared" ref="F12:F17" si="15">E12-E13</f>
        <v>2228.9207150432776</v>
      </c>
      <c r="G12" s="1">
        <f t="shared" ref="G12:G17" si="16">E13*5 + F12*2.5</f>
        <v>486122.61113477324</v>
      </c>
      <c r="H12" s="1">
        <f t="shared" si="12"/>
        <v>3027975.2511434564</v>
      </c>
      <c r="I12" s="1">
        <f t="shared" ref="I12:I18" si="17">H12/E12</f>
        <v>30.791199700915456</v>
      </c>
      <c r="K12" s="1">
        <v>5.3181780646219586E-3</v>
      </c>
      <c r="L12" s="1">
        <f t="shared" ref="L12:L17" si="18">(5*K12)/(1+2.5*K12)</f>
        <v>2.6241991365973494E-2</v>
      </c>
      <c r="M12" s="1">
        <f>M11*(1-L11)</f>
        <v>98179.139778551282</v>
      </c>
      <c r="N12" s="1">
        <f t="shared" ref="N12:N17" si="19">M12-M13</f>
        <v>2576.4161383874452</v>
      </c>
      <c r="O12" s="1">
        <f t="shared" ref="O12:O17" si="20">M13*5 + N12*2.5</f>
        <v>484454.6585467878</v>
      </c>
      <c r="P12" s="1">
        <f t="shared" si="13"/>
        <v>2888112.865387036</v>
      </c>
      <c r="Q12" s="1">
        <f t="shared" ref="Q12:Q18" si="21">P12/M12</f>
        <v>29.416766860061529</v>
      </c>
    </row>
    <row r="13" spans="1:21" x14ac:dyDescent="0.35">
      <c r="B13" s="1" t="s">
        <v>5</v>
      </c>
      <c r="C13" s="1">
        <v>6.5620247937130021E-3</v>
      </c>
      <c r="D13" s="1">
        <f t="shared" si="14"/>
        <v>3.2280559390870461E-2</v>
      </c>
      <c r="E13" s="1">
        <f>E12*(1-D12)</f>
        <v>96110.061869433004</v>
      </c>
      <c r="F13" s="1">
        <f t="shared" si="15"/>
        <v>3102.4865602364735</v>
      </c>
      <c r="G13" s="1">
        <f t="shared" si="16"/>
        <v>472794.09294657386</v>
      </c>
      <c r="H13" s="1">
        <f t="shared" si="12"/>
        <v>2541852.6400086833</v>
      </c>
      <c r="I13" s="1">
        <f t="shared" si="17"/>
        <v>26.44731041232529</v>
      </c>
      <c r="K13" s="1">
        <v>7.515081272669864E-3</v>
      </c>
      <c r="L13" s="1">
        <f t="shared" si="18"/>
        <v>3.6882469474259758E-2</v>
      </c>
      <c r="M13" s="1">
        <f>M12*(1-L12)</f>
        <v>95602.723640163837</v>
      </c>
      <c r="N13" s="1">
        <f t="shared" si="19"/>
        <v>3526.0645363144286</v>
      </c>
      <c r="O13" s="1">
        <f t="shared" si="20"/>
        <v>469198.45686003315</v>
      </c>
      <c r="P13" s="1">
        <f t="shared" si="13"/>
        <v>2403658.2068402483</v>
      </c>
      <c r="Q13" s="1">
        <f t="shared" si="21"/>
        <v>25.142151973486694</v>
      </c>
    </row>
    <row r="14" spans="1:21" x14ac:dyDescent="0.35">
      <c r="B14" s="1" t="s">
        <v>6</v>
      </c>
      <c r="C14" s="1">
        <v>9.3980402428346724E-3</v>
      </c>
      <c r="D14" s="1">
        <f t="shared" si="14"/>
        <v>4.5911505767151299E-2</v>
      </c>
      <c r="E14" s="1">
        <f t="shared" ref="E14:E18" si="22">E13*(1-D13)</f>
        <v>93007.575309196531</v>
      </c>
      <c r="F14" s="1">
        <f t="shared" si="15"/>
        <v>4270.1178301969339</v>
      </c>
      <c r="G14" s="1">
        <f t="shared" si="16"/>
        <v>454362.58197049034</v>
      </c>
      <c r="H14" s="1">
        <f t="shared" si="12"/>
        <v>2069058.5470621092</v>
      </c>
      <c r="I14" s="1">
        <f t="shared" si="17"/>
        <v>22.246129309184582</v>
      </c>
      <c r="K14" s="1">
        <v>1.133726222151387E-2</v>
      </c>
      <c r="L14" s="1">
        <f t="shared" si="18"/>
        <v>5.5123925123070967E-2</v>
      </c>
      <c r="M14" s="1">
        <f t="shared" ref="M14:M18" si="23">M13*(1-L13)</f>
        <v>92076.659103849408</v>
      </c>
      <c r="N14" s="1">
        <f t="shared" si="19"/>
        <v>5075.6268620231276</v>
      </c>
      <c r="O14" s="1">
        <f t="shared" si="20"/>
        <v>447694.22836418921</v>
      </c>
      <c r="P14" s="1">
        <f t="shared" si="13"/>
        <v>1934459.7499802152</v>
      </c>
      <c r="Q14" s="1">
        <f t="shared" si="21"/>
        <v>21.009230447842587</v>
      </c>
    </row>
    <row r="15" spans="1:21" x14ac:dyDescent="0.35">
      <c r="B15" s="1" t="s">
        <v>7</v>
      </c>
      <c r="C15" s="1">
        <v>1.4888563939316179E-2</v>
      </c>
      <c r="D15" s="1">
        <f t="shared" si="14"/>
        <v>7.1771387468244907E-2</v>
      </c>
      <c r="E15" s="1">
        <f t="shared" si="22"/>
        <v>88737.457478999597</v>
      </c>
      <c r="F15" s="1">
        <f t="shared" si="15"/>
        <v>6368.8104436721769</v>
      </c>
      <c r="G15" s="1">
        <f t="shared" si="16"/>
        <v>427765.26128581748</v>
      </c>
      <c r="H15" s="1">
        <f t="shared" si="12"/>
        <v>1614695.9650916189</v>
      </c>
      <c r="I15" s="1">
        <f t="shared" si="17"/>
        <v>18.196328934415877</v>
      </c>
      <c r="K15" s="1">
        <v>1.833131035061384E-2</v>
      </c>
      <c r="L15" s="1">
        <f t="shared" si="18"/>
        <v>8.7640154571504161E-2</v>
      </c>
      <c r="M15" s="1">
        <f t="shared" si="23"/>
        <v>87001.03224182628</v>
      </c>
      <c r="N15" s="1">
        <f t="shared" si="19"/>
        <v>7624.7839135540708</v>
      </c>
      <c r="O15" s="1">
        <f t="shared" si="20"/>
        <v>415943.2014252462</v>
      </c>
      <c r="P15" s="1">
        <f t="shared" si="13"/>
        <v>1486765.5216160261</v>
      </c>
      <c r="Q15" s="1">
        <f t="shared" si="21"/>
        <v>17.089056110086638</v>
      </c>
    </row>
    <row r="16" spans="1:21" x14ac:dyDescent="0.35">
      <c r="B16" s="1" t="s">
        <v>8</v>
      </c>
      <c r="C16" s="1">
        <v>2.4870052828112738E-2</v>
      </c>
      <c r="D16" s="1">
        <f t="shared" si="14"/>
        <v>0.11707133822479257</v>
      </c>
      <c r="E16" s="1">
        <f t="shared" si="22"/>
        <v>82368.64703532742</v>
      </c>
      <c r="F16" s="1">
        <f t="shared" si="15"/>
        <v>9643.0077361913718</v>
      </c>
      <c r="G16" s="1">
        <f t="shared" si="16"/>
        <v>387735.71583615866</v>
      </c>
      <c r="H16" s="1">
        <f t="shared" si="12"/>
        <v>1186930.7038058015</v>
      </c>
      <c r="I16" s="1">
        <f t="shared" si="17"/>
        <v>14.4099817895119</v>
      </c>
      <c r="K16" s="1">
        <v>3.0239605485517219E-2</v>
      </c>
      <c r="L16" s="1">
        <f t="shared" si="18"/>
        <v>0.14057099857830335</v>
      </c>
      <c r="M16" s="1">
        <f t="shared" si="23"/>
        <v>79376.24832827221</v>
      </c>
      <c r="N16" s="1">
        <f t="shared" si="19"/>
        <v>11157.998490904603</v>
      </c>
      <c r="O16" s="1">
        <f t="shared" si="20"/>
        <v>368986.24541409954</v>
      </c>
      <c r="P16" s="1">
        <f t="shared" si="13"/>
        <v>1070822.3201907799</v>
      </c>
      <c r="Q16" s="1">
        <f t="shared" si="21"/>
        <v>13.49046273593375</v>
      </c>
    </row>
    <row r="17" spans="1:21" x14ac:dyDescent="0.35">
      <c r="B17" s="1" t="s">
        <v>9</v>
      </c>
      <c r="C17" s="1">
        <v>4.6640615166580288E-2</v>
      </c>
      <c r="D17" s="1">
        <f t="shared" si="14"/>
        <v>0.20885075643729839</v>
      </c>
      <c r="E17" s="1">
        <f t="shared" si="22"/>
        <v>72725.639299136048</v>
      </c>
      <c r="F17" s="1">
        <f t="shared" si="15"/>
        <v>15188.804780010672</v>
      </c>
      <c r="G17" s="1">
        <f t="shared" si="16"/>
        <v>325656.18454565358</v>
      </c>
      <c r="H17" s="1">
        <f t="shared" si="12"/>
        <v>799194.98796964274</v>
      </c>
      <c r="I17" s="1">
        <f t="shared" si="17"/>
        <v>10.989177897527769</v>
      </c>
      <c r="K17" s="1">
        <v>5.258605878393046E-2</v>
      </c>
      <c r="L17" s="1">
        <f t="shared" si="18"/>
        <v>0.23238037391264685</v>
      </c>
      <c r="M17" s="1">
        <f t="shared" si="23"/>
        <v>68218.249837367606</v>
      </c>
      <c r="N17" s="1">
        <f t="shared" si="19"/>
        <v>15852.582404873843</v>
      </c>
      <c r="O17" s="1">
        <f t="shared" si="20"/>
        <v>301459.79317465343</v>
      </c>
      <c r="P17" s="1">
        <f t="shared" si="13"/>
        <v>701836.07477668033</v>
      </c>
      <c r="Q17" s="1">
        <f t="shared" si="21"/>
        <v>10.288098513958632</v>
      </c>
    </row>
    <row r="18" spans="1:21" x14ac:dyDescent="0.35">
      <c r="B18" s="1" t="s">
        <v>10</v>
      </c>
      <c r="C18" s="1">
        <v>0.1215039487853945</v>
      </c>
      <c r="D18" s="1">
        <v>1</v>
      </c>
      <c r="E18" s="1">
        <f t="shared" si="22"/>
        <v>57536.834519125376</v>
      </c>
      <c r="F18" s="1">
        <f>E18</f>
        <v>57536.834519125376</v>
      </c>
      <c r="G18" s="1">
        <f>F18*(1/C18)</f>
        <v>473538.80342398921</v>
      </c>
      <c r="H18" s="1">
        <f>G18</f>
        <v>473538.80342398921</v>
      </c>
      <c r="I18" s="1">
        <f t="shared" si="17"/>
        <v>8.2301851914808388</v>
      </c>
      <c r="K18" s="1">
        <v>0.13079113283874572</v>
      </c>
      <c r="L18" s="1">
        <v>1</v>
      </c>
      <c r="M18" s="1">
        <f t="shared" si="23"/>
        <v>52365.667432493763</v>
      </c>
      <c r="N18" s="1">
        <f>M18</f>
        <v>52365.667432493763</v>
      </c>
      <c r="O18" s="1">
        <f>N18*(1/K18)</f>
        <v>400376.28160202689</v>
      </c>
      <c r="P18" s="1">
        <f>O18</f>
        <v>400376.28160202689</v>
      </c>
      <c r="Q18" s="1">
        <f t="shared" si="21"/>
        <v>7.6457782595469563</v>
      </c>
    </row>
    <row r="19" spans="1:21" x14ac:dyDescent="0.35">
      <c r="A19" t="s">
        <v>40</v>
      </c>
      <c r="B19" s="1" t="s">
        <v>1</v>
      </c>
      <c r="C19" s="1">
        <v>7.0323628455165842E-3</v>
      </c>
      <c r="D19" s="1">
        <f>(5*C19)/(1+2.5*C19)</f>
        <v>3.4554317972920592E-2</v>
      </c>
      <c r="E19" s="1">
        <v>100000</v>
      </c>
      <c r="F19" s="1">
        <f>E19-E20</f>
        <v>3455.4317972920689</v>
      </c>
      <c r="G19" s="1">
        <f>E20*5 + F19*2.5</f>
        <v>491361.42050676979</v>
      </c>
      <c r="H19" s="1">
        <f t="shared" ref="H19:H25" si="24">H20+G19</f>
        <v>2975244.5534678143</v>
      </c>
      <c r="I19" s="1">
        <f>H19/E19</f>
        <v>29.752445534678145</v>
      </c>
      <c r="K19" s="1">
        <v>8.1753866379227942E-3</v>
      </c>
      <c r="L19" s="1">
        <f>(5*K19)/(1+2.5*K19)</f>
        <v>4.0058204906778833E-2</v>
      </c>
      <c r="M19" s="1">
        <v>100000</v>
      </c>
      <c r="N19" s="1">
        <f>M19-M20</f>
        <v>4005.8204906778847</v>
      </c>
      <c r="O19" s="1">
        <f>M20*5 + N19*2.5</f>
        <v>489985.44877330528</v>
      </c>
      <c r="P19" s="1">
        <f t="shared" ref="P19:P25" si="25">P20+O19</f>
        <v>2775067.3786758715</v>
      </c>
      <c r="Q19" s="1">
        <f>P19/M19</f>
        <v>27.750673786758714</v>
      </c>
    </row>
    <row r="20" spans="1:21" x14ac:dyDescent="0.35">
      <c r="B20" s="1" t="s">
        <v>4</v>
      </c>
      <c r="C20" s="1">
        <v>1.0574087116024509E-2</v>
      </c>
      <c r="D20" s="1">
        <f t="shared" ref="D20:D25" si="26">(5*C20)/(1+2.5*C20)</f>
        <v>5.1508789511289184E-2</v>
      </c>
      <c r="E20" s="1">
        <f>E19*(1-D19)</f>
        <v>96544.568202707931</v>
      </c>
      <c r="F20" s="1">
        <f t="shared" ref="F20:F25" si="27">E20-E21</f>
        <v>4972.8938420115883</v>
      </c>
      <c r="G20" s="1">
        <f t="shared" ref="G20:G25" si="28">E21*5 + F20*2.5</f>
        <v>470290.60640851071</v>
      </c>
      <c r="H20" s="1">
        <f t="shared" si="24"/>
        <v>2483883.1329610446</v>
      </c>
      <c r="I20" s="1">
        <f t="shared" ref="I20:I26" si="29">H20/E20</f>
        <v>25.727839268448616</v>
      </c>
      <c r="K20" s="1">
        <v>1.3240756352731064E-2</v>
      </c>
      <c r="L20" s="1">
        <f t="shared" ref="L20:L25" si="30">(5*K20)/(1+2.5*K20)</f>
        <v>6.4082528885070156E-2</v>
      </c>
      <c r="M20" s="1">
        <f>M19*(1-L19)</f>
        <v>95994.179509322115</v>
      </c>
      <c r="N20" s="1">
        <f t="shared" ref="N20:N25" si="31">M20-M21</f>
        <v>6151.5497812047397</v>
      </c>
      <c r="O20" s="1">
        <f t="shared" ref="O20:O25" si="32">M21*5 + N20*2.5</f>
        <v>464592.02309359872</v>
      </c>
      <c r="P20" s="1">
        <f t="shared" si="25"/>
        <v>2285081.9299025661</v>
      </c>
      <c r="Q20" s="1">
        <f t="shared" ref="Q20:Q26" si="33">P20/M20</f>
        <v>23.804380032027453</v>
      </c>
    </row>
    <row r="21" spans="1:21" x14ac:dyDescent="0.35">
      <c r="B21" s="1" t="s">
        <v>5</v>
      </c>
      <c r="C21" s="1">
        <v>1.5943210311381871E-2</v>
      </c>
      <c r="D21" s="1">
        <f t="shared" si="26"/>
        <v>7.6660514782518147E-2</v>
      </c>
      <c r="E21" s="1">
        <f>E20*(1-D20)</f>
        <v>91571.674360696343</v>
      </c>
      <c r="F21" s="1">
        <f t="shared" si="27"/>
        <v>7019.9316959880962</v>
      </c>
      <c r="G21" s="1">
        <f t="shared" si="28"/>
        <v>440308.54256351147</v>
      </c>
      <c r="H21" s="1">
        <f t="shared" si="24"/>
        <v>2013592.5265525337</v>
      </c>
      <c r="I21" s="1">
        <f t="shared" si="29"/>
        <v>21.989250940428274</v>
      </c>
      <c r="K21" s="1">
        <v>1.9849190389954818E-2</v>
      </c>
      <c r="L21" s="1">
        <f t="shared" si="30"/>
        <v>9.4553905756107059E-2</v>
      </c>
      <c r="M21" s="1">
        <f>M20*(1-L20)</f>
        <v>89842.629728117376</v>
      </c>
      <c r="N21" s="1">
        <f t="shared" si="31"/>
        <v>8494.9715441932349</v>
      </c>
      <c r="O21" s="1">
        <f t="shared" si="32"/>
        <v>427975.71978010383</v>
      </c>
      <c r="P21" s="1">
        <f t="shared" si="25"/>
        <v>1820489.9068089675</v>
      </c>
      <c r="Q21" s="1">
        <f t="shared" si="33"/>
        <v>20.263096842981462</v>
      </c>
    </row>
    <row r="22" spans="1:21" x14ac:dyDescent="0.35">
      <c r="B22" s="1" t="s">
        <v>6</v>
      </c>
      <c r="C22" s="1">
        <v>2.0933037549375935E-2</v>
      </c>
      <c r="D22" s="1">
        <f t="shared" si="26"/>
        <v>9.9460178612948466E-2</v>
      </c>
      <c r="E22" s="1">
        <f t="shared" ref="E22:E26" si="34">E21*(1-D21)</f>
        <v>84551.742664708247</v>
      </c>
      <c r="F22" s="1">
        <f t="shared" si="27"/>
        <v>8409.5314274679404</v>
      </c>
      <c r="G22" s="1">
        <f t="shared" si="28"/>
        <v>401734.88475487137</v>
      </c>
      <c r="H22" s="1">
        <f t="shared" si="24"/>
        <v>1573283.9839890222</v>
      </c>
      <c r="I22" s="1">
        <f t="shared" si="29"/>
        <v>18.607351361496043</v>
      </c>
      <c r="K22" s="1">
        <v>2.6176674541683053E-2</v>
      </c>
      <c r="L22" s="1">
        <f t="shared" si="30"/>
        <v>0.12284423857703547</v>
      </c>
      <c r="M22" s="1">
        <f t="shared" ref="M22:M26" si="35">M21*(1-L21)</f>
        <v>81347.658183924141</v>
      </c>
      <c r="N22" s="1">
        <f t="shared" si="31"/>
        <v>9993.0911296291015</v>
      </c>
      <c r="O22" s="1">
        <f t="shared" si="32"/>
        <v>381755.56309554796</v>
      </c>
      <c r="P22" s="1">
        <f t="shared" si="25"/>
        <v>1392514.1870288637</v>
      </c>
      <c r="Q22" s="1">
        <f t="shared" si="33"/>
        <v>17.118061147875199</v>
      </c>
    </row>
    <row r="23" spans="1:21" x14ac:dyDescent="0.35">
      <c r="B23" s="1" t="s">
        <v>7</v>
      </c>
      <c r="C23" s="1">
        <v>2.994155071008919E-2</v>
      </c>
      <c r="D23" s="1">
        <f t="shared" si="26"/>
        <v>0.13928195895762055</v>
      </c>
      <c r="E23" s="1">
        <f t="shared" si="34"/>
        <v>76142.211237240306</v>
      </c>
      <c r="F23" s="1">
        <f t="shared" si="27"/>
        <v>10605.236340487783</v>
      </c>
      <c r="G23" s="1">
        <f t="shared" si="28"/>
        <v>354197.96533498203</v>
      </c>
      <c r="H23" s="1">
        <f t="shared" si="24"/>
        <v>1171549.0992341507</v>
      </c>
      <c r="I23" s="1">
        <f t="shared" si="29"/>
        <v>15.386328820736416</v>
      </c>
      <c r="K23" s="1">
        <v>3.7085704256577E-2</v>
      </c>
      <c r="L23" s="1">
        <f t="shared" si="30"/>
        <v>0.16969534302044817</v>
      </c>
      <c r="M23" s="1">
        <f t="shared" si="35"/>
        <v>71354.567054295039</v>
      </c>
      <c r="N23" s="1">
        <f t="shared" si="31"/>
        <v>12108.537732354169</v>
      </c>
      <c r="O23" s="1">
        <f t="shared" si="32"/>
        <v>326501.49094058981</v>
      </c>
      <c r="P23" s="1">
        <f t="shared" si="25"/>
        <v>1010758.6239333157</v>
      </c>
      <c r="Q23" s="1">
        <f t="shared" si="33"/>
        <v>14.165296850084037</v>
      </c>
    </row>
    <row r="24" spans="1:21" x14ac:dyDescent="0.35">
      <c r="B24" s="1" t="s">
        <v>8</v>
      </c>
      <c r="C24" s="1">
        <v>4.5155863244001331E-2</v>
      </c>
      <c r="D24" s="1">
        <f t="shared" si="26"/>
        <v>0.20287664152027687</v>
      </c>
      <c r="E24" s="1">
        <f t="shared" si="34"/>
        <v>65536.974896752523</v>
      </c>
      <c r="F24" s="1">
        <f t="shared" si="27"/>
        <v>13295.921362451845</v>
      </c>
      <c r="G24" s="1">
        <f t="shared" si="28"/>
        <v>294445.07107763301</v>
      </c>
      <c r="H24" s="1">
        <f t="shared" si="24"/>
        <v>817351.13389916858</v>
      </c>
      <c r="I24" s="1">
        <f t="shared" si="29"/>
        <v>12.471603017790036</v>
      </c>
      <c r="K24" s="1">
        <v>5.2482622693254592E-2</v>
      </c>
      <c r="L24" s="1">
        <f t="shared" si="30"/>
        <v>0.23197630167925112</v>
      </c>
      <c r="M24" s="1">
        <f t="shared" si="35"/>
        <v>59246.02932194087</v>
      </c>
      <c r="N24" s="1">
        <f t="shared" si="31"/>
        <v>13743.674771284313</v>
      </c>
      <c r="O24" s="1">
        <f t="shared" si="32"/>
        <v>261870.95968149358</v>
      </c>
      <c r="P24" s="1">
        <f t="shared" si="25"/>
        <v>684257.13299272594</v>
      </c>
      <c r="Q24" s="1">
        <f t="shared" si="33"/>
        <v>11.549417586695919</v>
      </c>
    </row>
    <row r="25" spans="1:21" x14ac:dyDescent="0.35">
      <c r="B25" s="1" t="s">
        <v>9</v>
      </c>
      <c r="C25" s="1">
        <v>6.8866244123713144E-2</v>
      </c>
      <c r="D25" s="1">
        <f t="shared" si="26"/>
        <v>0.29375646034156544</v>
      </c>
      <c r="E25" s="1">
        <f t="shared" si="34"/>
        <v>52241.053534300678</v>
      </c>
      <c r="F25" s="1">
        <f t="shared" si="27"/>
        <v>15346.146970750393</v>
      </c>
      <c r="G25" s="1">
        <f t="shared" si="28"/>
        <v>222839.90024462741</v>
      </c>
      <c r="H25" s="1">
        <f t="shared" si="24"/>
        <v>522906.06282153563</v>
      </c>
      <c r="I25" s="1">
        <f t="shared" si="29"/>
        <v>10.009485403624248</v>
      </c>
      <c r="K25" s="1">
        <v>7.713215223020406E-2</v>
      </c>
      <c r="L25" s="1">
        <f t="shared" si="30"/>
        <v>0.32331567625310559</v>
      </c>
      <c r="M25" s="1">
        <f t="shared" si="35"/>
        <v>45502.354550656557</v>
      </c>
      <c r="N25" s="1">
        <f t="shared" si="31"/>
        <v>14711.624532654099</v>
      </c>
      <c r="O25" s="1">
        <f t="shared" si="32"/>
        <v>190732.71142164755</v>
      </c>
      <c r="P25" s="1">
        <f t="shared" si="25"/>
        <v>422386.17331123236</v>
      </c>
      <c r="Q25" s="1">
        <f t="shared" si="33"/>
        <v>9.2827322340210134</v>
      </c>
    </row>
    <row r="26" spans="1:21" x14ac:dyDescent="0.35">
      <c r="B26" s="1" t="s">
        <v>10</v>
      </c>
      <c r="C26" s="1">
        <v>0.12295590494677643</v>
      </c>
      <c r="D26" s="1">
        <v>1</v>
      </c>
      <c r="E26" s="1">
        <f t="shared" si="34"/>
        <v>36894.906563550285</v>
      </c>
      <c r="F26" s="1">
        <f>E26</f>
        <v>36894.906563550285</v>
      </c>
      <c r="G26" s="1">
        <f>F26*(1/C26)</f>
        <v>300066.16257690819</v>
      </c>
      <c r="H26" s="1">
        <f>G26</f>
        <v>300066.16257690819</v>
      </c>
      <c r="I26" s="1">
        <f t="shared" si="29"/>
        <v>8.132996950678109</v>
      </c>
      <c r="K26" s="1">
        <v>0.13291720212961264</v>
      </c>
      <c r="L26" s="1">
        <v>1</v>
      </c>
      <c r="M26" s="1">
        <f t="shared" si="35"/>
        <v>30790.730018002458</v>
      </c>
      <c r="N26" s="1">
        <f>M26</f>
        <v>30790.730018002458</v>
      </c>
      <c r="O26" s="1">
        <f>N26*(1/K26)</f>
        <v>231653.46188958478</v>
      </c>
      <c r="P26" s="1">
        <f>O26</f>
        <v>231653.46188958478</v>
      </c>
      <c r="Q26" s="1">
        <f t="shared" si="33"/>
        <v>7.5234806629834248</v>
      </c>
    </row>
    <row r="27" spans="1:21" x14ac:dyDescent="0.35">
      <c r="A27" t="s">
        <v>17</v>
      </c>
      <c r="B27" s="1" t="s">
        <v>1</v>
      </c>
      <c r="C27" s="1">
        <v>5.356929029683594E-3</v>
      </c>
      <c r="D27" s="1">
        <f>(5*C27)/(1+2.5*C27)</f>
        <v>2.6430676996229734E-2</v>
      </c>
      <c r="E27" s="1">
        <v>100000</v>
      </c>
      <c r="F27" s="1">
        <f>E27-E28</f>
        <v>2643.067699622974</v>
      </c>
      <c r="G27" s="1">
        <f>E28*5 + F27*2.5</f>
        <v>493392.33075094258</v>
      </c>
      <c r="H27" s="1">
        <f t="shared" ref="H27:H33" si="36">H28+G27</f>
        <v>3169652.3721541786</v>
      </c>
      <c r="I27" s="1">
        <f>H27/E27</f>
        <v>31.696523721541787</v>
      </c>
      <c r="K27" s="1">
        <v>5.9591186200740297E-3</v>
      </c>
      <c r="L27" s="1">
        <f>(5*K27)/(1+2.5*K27)</f>
        <v>2.9358220307158588E-2</v>
      </c>
      <c r="M27" s="1">
        <v>100000</v>
      </c>
      <c r="N27" s="1">
        <f>M27-M28</f>
        <v>2935.8220307158626</v>
      </c>
      <c r="O27" s="1">
        <f>M28*5 + N27*2.5</f>
        <v>492660.44492321031</v>
      </c>
      <c r="P27" s="1">
        <f t="shared" ref="P27:P33" si="37">P28+O27</f>
        <v>3025552.1693990459</v>
      </c>
      <c r="Q27" s="1">
        <f>P27/M27</f>
        <v>30.25552169399046</v>
      </c>
      <c r="S27" s="7">
        <f>Q27-Q19</f>
        <v>2.5048479072317456</v>
      </c>
      <c r="T27" s="7">
        <f>I27-I19</f>
        <v>1.9440781868636421</v>
      </c>
      <c r="U27" s="7">
        <f>(S27-T27)/S27</f>
        <v>0.22387376045831181</v>
      </c>
    </row>
    <row r="28" spans="1:21" x14ac:dyDescent="0.35">
      <c r="B28" s="1" t="s">
        <v>4</v>
      </c>
      <c r="C28" s="1">
        <v>7.6333431264725979E-3</v>
      </c>
      <c r="D28" s="1">
        <f t="shared" ref="D28:D33" si="38">(5*C28)/(1+2.5*C28)</f>
        <v>3.7452005608404178E-2</v>
      </c>
      <c r="E28" s="1">
        <f>E27*(1-D27)</f>
        <v>97356.932300377026</v>
      </c>
      <c r="F28" s="1">
        <f t="shared" ref="F28:F33" si="39">E28-E29</f>
        <v>3646.2123745307472</v>
      </c>
      <c r="G28" s="1">
        <f t="shared" ref="G28:G33" si="40">E29*5 + F28*2.5</f>
        <v>477669.13056555827</v>
      </c>
      <c r="H28" s="1">
        <f t="shared" si="36"/>
        <v>2676260.0414032359</v>
      </c>
      <c r="I28" s="1">
        <f t="shared" ref="I28:I34" si="41">H28/E28</f>
        <v>27.489157455640903</v>
      </c>
      <c r="K28" s="1">
        <v>8.9190593964425628E-3</v>
      </c>
      <c r="L28" s="1">
        <f t="shared" ref="L28:L33" si="42">(5*K28)/(1+2.5*K28)</f>
        <v>4.3622615241299539E-2</v>
      </c>
      <c r="M28" s="1">
        <f>M27*(1-L27)</f>
        <v>97064.177969284137</v>
      </c>
      <c r="N28" s="1">
        <f t="shared" ref="N28:N33" si="43">M28-M29</f>
        <v>4234.193289267103</v>
      </c>
      <c r="O28" s="1">
        <f t="shared" ref="O28:O33" si="44">M29*5 + N28*2.5</f>
        <v>474735.40662325296</v>
      </c>
      <c r="P28" s="1">
        <f t="shared" si="37"/>
        <v>2532891.7244758354</v>
      </c>
      <c r="Q28" s="1">
        <f t="shared" ref="Q28:Q34" si="45">P28/M28</f>
        <v>26.095020608708669</v>
      </c>
    </row>
    <row r="29" spans="1:21" x14ac:dyDescent="0.35">
      <c r="B29" s="1" t="s">
        <v>5</v>
      </c>
      <c r="C29" s="1">
        <v>1.071912000309084E-2</v>
      </c>
      <c r="D29" s="1">
        <f t="shared" si="38"/>
        <v>5.2196839548205955E-2</v>
      </c>
      <c r="E29" s="1">
        <f>E28*(1-D28)</f>
        <v>93710.719925846279</v>
      </c>
      <c r="F29" s="1">
        <f t="shared" si="39"/>
        <v>4891.4034119162679</v>
      </c>
      <c r="G29" s="1">
        <f t="shared" si="40"/>
        <v>456325.0910994407</v>
      </c>
      <c r="H29" s="1">
        <f t="shared" si="36"/>
        <v>2198590.9108376778</v>
      </c>
      <c r="I29" s="1">
        <f t="shared" si="41"/>
        <v>23.461466442445783</v>
      </c>
      <c r="K29" s="1">
        <v>1.2626492604323398E-2</v>
      </c>
      <c r="L29" s="1">
        <f t="shared" si="42"/>
        <v>6.1200590997588795E-2</v>
      </c>
      <c r="M29" s="1">
        <f>M28*(1-L28)</f>
        <v>92829.984680017034</v>
      </c>
      <c r="N29" s="1">
        <f t="shared" si="43"/>
        <v>5681.2499247141532</v>
      </c>
      <c r="O29" s="1">
        <f t="shared" si="44"/>
        <v>449946.79858829977</v>
      </c>
      <c r="P29" s="1">
        <f t="shared" si="37"/>
        <v>2058156.3178525823</v>
      </c>
      <c r="Q29" s="1">
        <f t="shared" si="45"/>
        <v>22.171244829426644</v>
      </c>
    </row>
    <row r="30" spans="1:21" x14ac:dyDescent="0.35">
      <c r="B30" s="1" t="s">
        <v>6</v>
      </c>
      <c r="C30" s="1">
        <v>1.4545430608570185E-2</v>
      </c>
      <c r="D30" s="1">
        <f t="shared" si="38"/>
        <v>7.0175327163620557E-2</v>
      </c>
      <c r="E30" s="1">
        <f t="shared" ref="E30:E34" si="46">E29*(1-D29)</f>
        <v>88819.316513930011</v>
      </c>
      <c r="F30" s="1">
        <f t="shared" si="39"/>
        <v>6232.9245948142052</v>
      </c>
      <c r="G30" s="1">
        <f t="shared" si="40"/>
        <v>428514.27108261455</v>
      </c>
      <c r="H30" s="1">
        <f t="shared" si="36"/>
        <v>1742265.8197382372</v>
      </c>
      <c r="I30" s="1">
        <f t="shared" si="41"/>
        <v>19.615843581333891</v>
      </c>
      <c r="K30" s="1">
        <v>1.7506885178822644E-2</v>
      </c>
      <c r="L30" s="1">
        <f t="shared" si="42"/>
        <v>8.3863935184322821E-2</v>
      </c>
      <c r="M30" s="1">
        <f t="shared" ref="M30:M34" si="47">M29*(1-L29)</f>
        <v>87148.734755302881</v>
      </c>
      <c r="N30" s="1">
        <f t="shared" si="43"/>
        <v>7308.6358429144602</v>
      </c>
      <c r="O30" s="1">
        <f t="shared" si="44"/>
        <v>417472.08416922827</v>
      </c>
      <c r="P30" s="1">
        <f t="shared" si="37"/>
        <v>1608209.5192642824</v>
      </c>
      <c r="Q30" s="1">
        <f t="shared" si="45"/>
        <v>18.453618675931782</v>
      </c>
    </row>
    <row r="31" spans="1:21" x14ac:dyDescent="0.35">
      <c r="B31" s="1" t="s">
        <v>7</v>
      </c>
      <c r="C31" s="1">
        <v>2.2231590286717114E-2</v>
      </c>
      <c r="D31" s="1">
        <f t="shared" si="38"/>
        <v>0.10530519647580473</v>
      </c>
      <c r="E31" s="1">
        <f t="shared" si="46"/>
        <v>82586.391919115806</v>
      </c>
      <c r="F31" s="1">
        <f t="shared" si="39"/>
        <v>8696.7762272702967</v>
      </c>
      <c r="G31" s="1">
        <f t="shared" si="40"/>
        <v>391190.01902740332</v>
      </c>
      <c r="H31" s="1">
        <f t="shared" si="36"/>
        <v>1313751.5486556226</v>
      </c>
      <c r="I31" s="1">
        <f t="shared" si="41"/>
        <v>15.907603155036684</v>
      </c>
      <c r="K31" s="1">
        <v>2.6957357358993517E-2</v>
      </c>
      <c r="L31" s="1">
        <f t="shared" si="42"/>
        <v>0.12627657958978455</v>
      </c>
      <c r="M31" s="1">
        <f t="shared" si="47"/>
        <v>79840.098912388421</v>
      </c>
      <c r="N31" s="1">
        <f t="shared" si="43"/>
        <v>10081.934604766488</v>
      </c>
      <c r="O31" s="1">
        <f t="shared" si="44"/>
        <v>373995.65805002593</v>
      </c>
      <c r="P31" s="1">
        <f t="shared" si="37"/>
        <v>1190737.4350950541</v>
      </c>
      <c r="Q31" s="1">
        <f t="shared" si="45"/>
        <v>14.914027554020137</v>
      </c>
    </row>
    <row r="32" spans="1:21" x14ac:dyDescent="0.35">
      <c r="B32" s="1" t="s">
        <v>8</v>
      </c>
      <c r="C32" s="1">
        <v>3.667958528345111E-2</v>
      </c>
      <c r="D32" s="1">
        <f t="shared" si="38"/>
        <v>0.16799313052219828</v>
      </c>
      <c r="E32" s="1">
        <f t="shared" si="46"/>
        <v>73889.615691845509</v>
      </c>
      <c r="F32" s="1">
        <f t="shared" si="39"/>
        <v>12412.947853155267</v>
      </c>
      <c r="G32" s="1">
        <f t="shared" si="40"/>
        <v>338415.7088263394</v>
      </c>
      <c r="H32" s="1">
        <f t="shared" si="36"/>
        <v>922561.52962821932</v>
      </c>
      <c r="I32" s="1">
        <f t="shared" si="41"/>
        <v>12.485672323371329</v>
      </c>
      <c r="K32" s="1">
        <v>4.2576319308618618E-2</v>
      </c>
      <c r="L32" s="1">
        <f t="shared" si="42"/>
        <v>0.1924021573279395</v>
      </c>
      <c r="M32" s="1">
        <f t="shared" si="47"/>
        <v>69758.164307621933</v>
      </c>
      <c r="N32" s="1">
        <f t="shared" si="43"/>
        <v>13421.621304023334</v>
      </c>
      <c r="O32" s="1">
        <f t="shared" si="44"/>
        <v>315236.76827805134</v>
      </c>
      <c r="P32" s="1">
        <f t="shared" si="37"/>
        <v>816741.77704502828</v>
      </c>
      <c r="Q32" s="1">
        <f t="shared" si="45"/>
        <v>11.708189072225762</v>
      </c>
    </row>
    <row r="33" spans="2:17" x14ac:dyDescent="0.35">
      <c r="B33" s="1" t="s">
        <v>9</v>
      </c>
      <c r="C33" s="1">
        <v>6.402763587941597E-2</v>
      </c>
      <c r="D33" s="1">
        <f t="shared" si="38"/>
        <v>0.27596475265130305</v>
      </c>
      <c r="E33" s="1">
        <f t="shared" si="46"/>
        <v>61476.667838690242</v>
      </c>
      <c r="F33" s="1">
        <f t="shared" si="39"/>
        <v>16965.393433930469</v>
      </c>
      <c r="G33" s="1">
        <f t="shared" si="40"/>
        <v>264969.85560862505</v>
      </c>
      <c r="H33" s="1">
        <f t="shared" si="36"/>
        <v>584145.82080187986</v>
      </c>
      <c r="I33" s="1">
        <f t="shared" si="41"/>
        <v>9.5019109092677372</v>
      </c>
      <c r="K33" s="1">
        <v>7.1029847914440641E-2</v>
      </c>
      <c r="L33" s="1">
        <f t="shared" si="42"/>
        <v>0.30159382989819672</v>
      </c>
      <c r="M33" s="1">
        <f t="shared" si="47"/>
        <v>56336.543003598599</v>
      </c>
      <c r="N33" s="1">
        <f t="shared" si="43"/>
        <v>16990.753767679758</v>
      </c>
      <c r="O33" s="1">
        <f t="shared" si="44"/>
        <v>239205.8305987936</v>
      </c>
      <c r="P33" s="1">
        <f t="shared" si="37"/>
        <v>501505.00876697688</v>
      </c>
      <c r="Q33" s="1">
        <f t="shared" si="45"/>
        <v>8.901948575988099</v>
      </c>
    </row>
    <row r="34" spans="2:17" x14ac:dyDescent="0.35">
      <c r="B34" s="1" t="s">
        <v>10</v>
      </c>
      <c r="C34" s="1">
        <v>0.1394568490701017</v>
      </c>
      <c r="D34" s="1">
        <v>1</v>
      </c>
      <c r="E34" s="1">
        <f t="shared" si="46"/>
        <v>44511.274404759773</v>
      </c>
      <c r="F34" s="1">
        <f>E34</f>
        <v>44511.274404759773</v>
      </c>
      <c r="G34" s="1">
        <f>F34*(1/C34)</f>
        <v>319175.96519325481</v>
      </c>
      <c r="H34" s="1">
        <f>G34</f>
        <v>319175.96519325481</v>
      </c>
      <c r="I34" s="1">
        <f t="shared" si="41"/>
        <v>7.1706768557299272</v>
      </c>
      <c r="K34" s="1">
        <v>0.15000347889268173</v>
      </c>
      <c r="L34" s="1">
        <v>1</v>
      </c>
      <c r="M34" s="1">
        <f t="shared" si="47"/>
        <v>39345.789235918841</v>
      </c>
      <c r="N34" s="1">
        <f>M34</f>
        <v>39345.789235918841</v>
      </c>
      <c r="O34" s="1">
        <f>N34*(1/K34)</f>
        <v>262299.17816818325</v>
      </c>
      <c r="P34" s="1">
        <f>O34</f>
        <v>262299.17816818325</v>
      </c>
      <c r="Q34" s="1">
        <f t="shared" si="45"/>
        <v>6.6665120528000452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46D4E-8938-4DD5-8A3E-A94020B89673}">
  <dimension ref="A1:U34"/>
  <sheetViews>
    <sheetView topLeftCell="A14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5.0586242746393168E-3</v>
      </c>
      <c r="D3" s="1">
        <f>(5*C3)/(1+2.5*C3)</f>
        <v>2.4977245126915012E-2</v>
      </c>
      <c r="E3" s="1">
        <v>100000</v>
      </c>
      <c r="F3" s="1">
        <f>E3-E4</f>
        <v>2497.7245126915077</v>
      </c>
      <c r="G3" s="1">
        <f>E4*5 + F3*2.5</f>
        <v>493755.68871827127</v>
      </c>
      <c r="H3" s="1">
        <f t="shared" ref="H3:H9" si="0">H4+G3</f>
        <v>3353067.6133751608</v>
      </c>
      <c r="I3" s="1">
        <f>H3/E3</f>
        <v>33.530676133751605</v>
      </c>
      <c r="K3" s="1">
        <v>5.4290365892418159E-3</v>
      </c>
      <c r="L3" s="1">
        <f>(5*K3)/(1+2.5*K3)</f>
        <v>2.6781686062324214E-2</v>
      </c>
      <c r="M3" s="1">
        <v>100000</v>
      </c>
      <c r="N3" s="1">
        <f>M3-M4</f>
        <v>2678.1686062324297</v>
      </c>
      <c r="O3" s="1">
        <f>M4*5 + N3*2.5</f>
        <v>493304.57848441892</v>
      </c>
      <c r="P3" s="1">
        <f t="shared" ref="P3:P9" si="1">P4+O3</f>
        <v>3230449.0516123041</v>
      </c>
      <c r="Q3" s="1">
        <f>P3/M3</f>
        <v>32.304490516123039</v>
      </c>
    </row>
    <row r="4" spans="1:21" x14ac:dyDescent="0.35">
      <c r="B4" s="1" t="s">
        <v>4</v>
      </c>
      <c r="C4" s="1">
        <v>7.2250697497811267E-3</v>
      </c>
      <c r="D4" s="1">
        <f t="shared" ref="D4:D9" si="2">(5*C4)/(1+2.5*C4)</f>
        <v>3.5484405487218956E-2</v>
      </c>
      <c r="E4" s="1">
        <f>E3*(1-D3)</f>
        <v>97502.275487308492</v>
      </c>
      <c r="F4" s="1">
        <f t="shared" ref="F4:F9" si="3">E4-E5</f>
        <v>3459.8102793181897</v>
      </c>
      <c r="G4" s="1">
        <f t="shared" ref="G4:G9" si="4">E5*5 + F4*2.5</f>
        <v>478861.85173824697</v>
      </c>
      <c r="H4" s="1">
        <f t="shared" si="0"/>
        <v>2859311.9246568894</v>
      </c>
      <c r="I4" s="1">
        <f t="shared" ref="I4:I10" si="5">H4/E4</f>
        <v>29.325591739949449</v>
      </c>
      <c r="K4" s="1">
        <v>8.2196746318721273E-3</v>
      </c>
      <c r="L4" s="1">
        <f t="shared" ref="L4:L9" si="6">(5*K4)/(1+2.5*K4)</f>
        <v>4.0270840151369662E-2</v>
      </c>
      <c r="M4" s="1">
        <f>M3*(1-L3)</f>
        <v>97321.83139376757</v>
      </c>
      <c r="N4" s="1">
        <f t="shared" ref="N4:N9" si="7">M4-M5</f>
        <v>3919.2319152969576</v>
      </c>
      <c r="O4" s="1">
        <f t="shared" ref="O4:O9" si="8">M5*5 + N4*2.5</f>
        <v>476811.07718059549</v>
      </c>
      <c r="P4" s="1">
        <f t="shared" si="1"/>
        <v>2737144.4731278853</v>
      </c>
      <c r="Q4" s="1">
        <f t="shared" ref="Q4:Q10" si="9">P4/M4</f>
        <v>28.124670836220723</v>
      </c>
    </row>
    <row r="5" spans="1:21" x14ac:dyDescent="0.35">
      <c r="B5" s="1" t="s">
        <v>5</v>
      </c>
      <c r="C5" s="1">
        <v>1.0334881694283921E-2</v>
      </c>
      <c r="D5" s="1">
        <f t="shared" si="2"/>
        <v>5.0372913224490751E-2</v>
      </c>
      <c r="E5" s="1">
        <f>E4*(1-D4)</f>
        <v>94042.465207990303</v>
      </c>
      <c r="F5" s="1">
        <f t="shared" si="3"/>
        <v>4737.1929393392929</v>
      </c>
      <c r="G5" s="1">
        <f t="shared" si="4"/>
        <v>458369.34369160328</v>
      </c>
      <c r="H5" s="1">
        <f t="shared" si="0"/>
        <v>2380450.0729186423</v>
      </c>
      <c r="I5" s="1">
        <f t="shared" si="5"/>
        <v>25.312501832591131</v>
      </c>
      <c r="K5" s="1">
        <v>1.1490510289529467E-2</v>
      </c>
      <c r="L5" s="1">
        <f t="shared" si="6"/>
        <v>5.5848239520491554E-2</v>
      </c>
      <c r="M5" s="1">
        <f>M4*(1-L4)</f>
        <v>93402.599478470613</v>
      </c>
      <c r="N5" s="1">
        <f t="shared" si="7"/>
        <v>5216.3707475101692</v>
      </c>
      <c r="O5" s="1">
        <f t="shared" si="8"/>
        <v>453972.07052357763</v>
      </c>
      <c r="P5" s="1">
        <f t="shared" si="1"/>
        <v>2260333.3959472897</v>
      </c>
      <c r="Q5" s="1">
        <f t="shared" si="9"/>
        <v>24.199898167377007</v>
      </c>
    </row>
    <row r="6" spans="1:21" x14ac:dyDescent="0.35">
      <c r="B6" s="1" t="s">
        <v>6</v>
      </c>
      <c r="C6" s="1">
        <v>1.3607189383719805E-2</v>
      </c>
      <c r="D6" s="1">
        <f t="shared" si="2"/>
        <v>6.5797644397790539E-2</v>
      </c>
      <c r="E6" s="1">
        <f t="shared" ref="E6:E10" si="10">E5*(1-D5)</f>
        <v>89305.27226865101</v>
      </c>
      <c r="F6" s="1">
        <f t="shared" si="3"/>
        <v>5876.0765475805674</v>
      </c>
      <c r="G6" s="1">
        <f t="shared" si="4"/>
        <v>431836.16997430363</v>
      </c>
      <c r="H6" s="1">
        <f t="shared" si="0"/>
        <v>1922080.7292270388</v>
      </c>
      <c r="I6" s="1">
        <f t="shared" si="5"/>
        <v>21.522589656800701</v>
      </c>
      <c r="K6" s="1">
        <v>1.553238008545259E-2</v>
      </c>
      <c r="L6" s="1">
        <f t="shared" si="6"/>
        <v>7.4758939759440257E-2</v>
      </c>
      <c r="M6" s="1">
        <f t="shared" ref="M6:M10" si="11">M5*(1-L5)</f>
        <v>88186.228730960443</v>
      </c>
      <c r="N6" s="1">
        <f t="shared" si="7"/>
        <v>6592.7089613100979</v>
      </c>
      <c r="O6" s="1">
        <f t="shared" si="8"/>
        <v>424449.37125152699</v>
      </c>
      <c r="P6" s="1">
        <f t="shared" si="1"/>
        <v>1806361.3254237119</v>
      </c>
      <c r="Q6" s="1">
        <f t="shared" si="9"/>
        <v>20.483485362942321</v>
      </c>
    </row>
    <row r="7" spans="1:21" x14ac:dyDescent="0.35">
      <c r="B7" s="1" t="s">
        <v>7</v>
      </c>
      <c r="C7" s="1">
        <v>1.9934360985399198E-2</v>
      </c>
      <c r="D7" s="1">
        <f t="shared" si="2"/>
        <v>9.4940366102083742E-2</v>
      </c>
      <c r="E7" s="1">
        <f t="shared" si="10"/>
        <v>83429.195721070442</v>
      </c>
      <c r="F7" s="1">
        <f t="shared" si="3"/>
        <v>7920.7983853608312</v>
      </c>
      <c r="G7" s="1">
        <f t="shared" si="4"/>
        <v>397343.98264195013</v>
      </c>
      <c r="H7" s="1">
        <f t="shared" si="0"/>
        <v>1490244.5592527352</v>
      </c>
      <c r="I7" s="1">
        <f t="shared" si="5"/>
        <v>17.862386738511574</v>
      </c>
      <c r="K7" s="1">
        <v>2.3214785550339487E-2</v>
      </c>
      <c r="L7" s="1">
        <f t="shared" si="6"/>
        <v>0.10970687387564437</v>
      </c>
      <c r="M7" s="1">
        <f t="shared" si="11"/>
        <v>81593.519769650346</v>
      </c>
      <c r="N7" s="1">
        <f t="shared" si="7"/>
        <v>8951.3699824389332</v>
      </c>
      <c r="O7" s="1">
        <f t="shared" si="8"/>
        <v>385589.17389215442</v>
      </c>
      <c r="P7" s="1">
        <f t="shared" si="1"/>
        <v>1381911.9541721849</v>
      </c>
      <c r="Q7" s="1">
        <f t="shared" si="9"/>
        <v>16.936540525197483</v>
      </c>
    </row>
    <row r="8" spans="1:21" x14ac:dyDescent="0.35">
      <c r="B8" s="1" t="s">
        <v>8</v>
      </c>
      <c r="C8" s="1">
        <v>3.0606497541347717E-2</v>
      </c>
      <c r="D8" s="1">
        <f t="shared" si="2"/>
        <v>0.14215529824144754</v>
      </c>
      <c r="E8" s="1">
        <f t="shared" si="10"/>
        <v>75508.397335709611</v>
      </c>
      <c r="F8" s="1">
        <f t="shared" si="3"/>
        <v>10733.918742991526</v>
      </c>
      <c r="G8" s="1">
        <f t="shared" si="4"/>
        <v>350707.18982106925</v>
      </c>
      <c r="H8" s="1">
        <f t="shared" si="0"/>
        <v>1092900.576610785</v>
      </c>
      <c r="I8" s="1">
        <f t="shared" si="5"/>
        <v>14.473894496154639</v>
      </c>
      <c r="K8" s="1">
        <v>3.49548979832685E-2</v>
      </c>
      <c r="L8" s="1">
        <f t="shared" si="6"/>
        <v>0.16072883945136363</v>
      </c>
      <c r="M8" s="1">
        <f t="shared" si="11"/>
        <v>72642.149787211412</v>
      </c>
      <c r="N8" s="1">
        <f t="shared" si="7"/>
        <v>11675.68843055061</v>
      </c>
      <c r="O8" s="1">
        <f t="shared" si="8"/>
        <v>334021.52785968053</v>
      </c>
      <c r="P8" s="1">
        <f t="shared" si="1"/>
        <v>996322.78028003057</v>
      </c>
      <c r="Q8" s="1">
        <f t="shared" si="9"/>
        <v>13.715491394438775</v>
      </c>
    </row>
    <row r="9" spans="1:21" x14ac:dyDescent="0.35">
      <c r="B9" s="1" t="s">
        <v>9</v>
      </c>
      <c r="C9" s="1">
        <v>5.0635824751922832E-2</v>
      </c>
      <c r="D9" s="1">
        <f t="shared" si="2"/>
        <v>0.22473057831031559</v>
      </c>
      <c r="E9" s="1">
        <f t="shared" si="10"/>
        <v>64774.478592718086</v>
      </c>
      <c r="F9" s="1">
        <f t="shared" si="3"/>
        <v>14556.806033890694</v>
      </c>
      <c r="G9" s="1">
        <f t="shared" si="4"/>
        <v>287480.37787886371</v>
      </c>
      <c r="H9" s="1">
        <f t="shared" si="0"/>
        <v>742193.38678971585</v>
      </c>
      <c r="I9" s="1">
        <f t="shared" si="5"/>
        <v>11.458114413492984</v>
      </c>
      <c r="K9" s="1">
        <v>5.4767996018960971E-2</v>
      </c>
      <c r="L9" s="1">
        <f t="shared" si="6"/>
        <v>0.24086125892059251</v>
      </c>
      <c r="M9" s="1">
        <f t="shared" si="11"/>
        <v>60966.461356660802</v>
      </c>
      <c r="N9" s="1">
        <f t="shared" si="7"/>
        <v>14684.458634298979</v>
      </c>
      <c r="O9" s="1">
        <f t="shared" si="8"/>
        <v>268121.16019755654</v>
      </c>
      <c r="P9" s="1">
        <f t="shared" si="1"/>
        <v>662301.25242034998</v>
      </c>
      <c r="Q9" s="1">
        <f t="shared" si="9"/>
        <v>10.863370411902563</v>
      </c>
    </row>
    <row r="10" spans="1:21" x14ac:dyDescent="0.35">
      <c r="B10" s="1" t="s">
        <v>10</v>
      </c>
      <c r="C10" s="1">
        <v>0.11043816995495881</v>
      </c>
      <c r="D10" s="1">
        <v>1</v>
      </c>
      <c r="E10" s="1">
        <f t="shared" si="10"/>
        <v>50217.672558827391</v>
      </c>
      <c r="F10" s="1">
        <f>E10</f>
        <v>50217.672558827391</v>
      </c>
      <c r="G10" s="1">
        <f>F10*(1/C10)</f>
        <v>454713.00891085219</v>
      </c>
      <c r="H10" s="1">
        <f>G10</f>
        <v>454713.00891085219</v>
      </c>
      <c r="I10" s="1">
        <f t="shared" si="5"/>
        <v>9.0548403727428735</v>
      </c>
      <c r="K10" s="1">
        <v>0.11741334388902346</v>
      </c>
      <c r="L10" s="1">
        <v>1</v>
      </c>
      <c r="M10" s="1">
        <f t="shared" si="11"/>
        <v>46282.002722361824</v>
      </c>
      <c r="N10" s="1">
        <f>M10</f>
        <v>46282.002722361824</v>
      </c>
      <c r="O10" s="1">
        <f>N10*(1/K10)</f>
        <v>394180.09222279344</v>
      </c>
      <c r="P10" s="1">
        <f>O10</f>
        <v>394180.09222279344</v>
      </c>
      <c r="Q10" s="1">
        <f t="shared" si="9"/>
        <v>8.5169195159383104</v>
      </c>
    </row>
    <row r="11" spans="1:21" x14ac:dyDescent="0.35">
      <c r="A11" t="s">
        <v>16</v>
      </c>
      <c r="B11" s="1" t="s">
        <v>1</v>
      </c>
      <c r="C11" s="1">
        <v>3.4151851914584644E-3</v>
      </c>
      <c r="D11" s="1">
        <f>(5*C11)/(1+2.5*C11)</f>
        <v>1.6931366576286102E-2</v>
      </c>
      <c r="E11" s="1">
        <v>100000</v>
      </c>
      <c r="F11" s="1">
        <f>E11-E12</f>
        <v>1693.1366576286091</v>
      </c>
      <c r="G11" s="1">
        <f>E12*5 + F11*2.5</f>
        <v>495767.15835592849</v>
      </c>
      <c r="H11" s="1">
        <f t="shared" ref="H11:H17" si="12">H12+G11</f>
        <v>3502607.5905579268</v>
      </c>
      <c r="I11" s="1">
        <f>H11/E11</f>
        <v>35.026075905579269</v>
      </c>
      <c r="K11" s="1">
        <v>3.7035286169550012E-3</v>
      </c>
      <c r="L11" s="1">
        <f>(5*K11)/(1+2.5*K11)</f>
        <v>1.8347764408415717E-2</v>
      </c>
      <c r="M11" s="1">
        <v>100000</v>
      </c>
      <c r="N11" s="1">
        <f>M11-M12</f>
        <v>1834.7764408415678</v>
      </c>
      <c r="O11" s="1">
        <f>M12*5 + N11*2.5</f>
        <v>495413.05889789609</v>
      </c>
      <c r="P11" s="1">
        <f t="shared" ref="P11:P17" si="13">P12+O11</f>
        <v>3366804.2229074496</v>
      </c>
      <c r="Q11" s="1">
        <f>P11/M11</f>
        <v>33.668042229074494</v>
      </c>
      <c r="S11" s="7">
        <f>Q11-Q3</f>
        <v>1.3635517129514554</v>
      </c>
      <c r="T11" s="7">
        <f>I11-I3</f>
        <v>1.4953997718276639</v>
      </c>
      <c r="U11" s="7">
        <f>(S11-T11)/S11</f>
        <v>-9.6694579034937223E-2</v>
      </c>
    </row>
    <row r="12" spans="1:21" x14ac:dyDescent="0.35">
      <c r="B12" s="1" t="s">
        <v>4</v>
      </c>
      <c r="C12" s="1">
        <v>4.6217298027551564E-3</v>
      </c>
      <c r="D12" s="1">
        <f t="shared" ref="D12:D17" si="14">(5*C12)/(1+2.5*C12)</f>
        <v>2.2844694005970244E-2</v>
      </c>
      <c r="E12" s="1">
        <f>E11*(1-D11)</f>
        <v>98306.863342371391</v>
      </c>
      <c r="F12" s="1">
        <f t="shared" ref="F12:F17" si="15">E12-E13</f>
        <v>2245.7902117432095</v>
      </c>
      <c r="G12" s="1">
        <f t="shared" ref="G12:G17" si="16">E13*5 + F12*2.5</f>
        <v>485919.84118249896</v>
      </c>
      <c r="H12" s="1">
        <f t="shared" si="12"/>
        <v>3006840.4322019983</v>
      </c>
      <c r="I12" s="1">
        <f t="shared" ref="I12:I18" si="17">H12/E12</f>
        <v>30.586271700381019</v>
      </c>
      <c r="K12" s="1">
        <v>5.3698600325547E-3</v>
      </c>
      <c r="L12" s="1">
        <f t="shared" ref="L12:L17" si="18">(5*K12)/(1+2.5*K12)</f>
        <v>2.649363241817462E-2</v>
      </c>
      <c r="M12" s="1">
        <f>M11*(1-L11)</f>
        <v>98165.223559158432</v>
      </c>
      <c r="N12" s="1">
        <f t="shared" ref="N12:N17" si="19">M12-M13</f>
        <v>2600.7533492242801</v>
      </c>
      <c r="O12" s="1">
        <f t="shared" ref="O12:O17" si="20">M13*5 + N12*2.5</f>
        <v>484324.23442273145</v>
      </c>
      <c r="P12" s="1">
        <f t="shared" si="13"/>
        <v>2871391.1640095534</v>
      </c>
      <c r="Q12" s="1">
        <f t="shared" ref="Q12:Q18" si="21">P12/M12</f>
        <v>29.250594659718104</v>
      </c>
    </row>
    <row r="13" spans="1:21" x14ac:dyDescent="0.35">
      <c r="B13" s="1" t="s">
        <v>5</v>
      </c>
      <c r="C13" s="1">
        <v>6.6615366354707524E-3</v>
      </c>
      <c r="D13" s="1">
        <f t="shared" si="14"/>
        <v>3.276206887223819E-2</v>
      </c>
      <c r="E13" s="1">
        <f>E12*(1-D12)</f>
        <v>96061.073130628181</v>
      </c>
      <c r="F13" s="1">
        <f t="shared" si="15"/>
        <v>3147.159493846746</v>
      </c>
      <c r="G13" s="1">
        <f t="shared" si="16"/>
        <v>472437.46691852406</v>
      </c>
      <c r="H13" s="1">
        <f t="shared" si="12"/>
        <v>2520920.5910194991</v>
      </c>
      <c r="I13" s="1">
        <f t="shared" si="17"/>
        <v>26.242894326106867</v>
      </c>
      <c r="K13" s="1">
        <v>7.5517390182049619E-3</v>
      </c>
      <c r="L13" s="1">
        <f t="shared" si="18"/>
        <v>3.7059044510015605E-2</v>
      </c>
      <c r="M13" s="1">
        <f>M12*(1-L12)</f>
        <v>95564.470209934152</v>
      </c>
      <c r="N13" s="1">
        <f t="shared" si="19"/>
        <v>3541.5279550860141</v>
      </c>
      <c r="O13" s="1">
        <f t="shared" si="20"/>
        <v>468968.53116195573</v>
      </c>
      <c r="P13" s="1">
        <f t="shared" si="13"/>
        <v>2387066.9295868222</v>
      </c>
      <c r="Q13" s="1">
        <f t="shared" si="21"/>
        <v>24.978602657901629</v>
      </c>
    </row>
    <row r="14" spans="1:21" x14ac:dyDescent="0.35">
      <c r="B14" s="1" t="s">
        <v>6</v>
      </c>
      <c r="C14" s="1">
        <v>9.5699132101019196E-3</v>
      </c>
      <c r="D14" s="1">
        <f t="shared" si="14"/>
        <v>4.6731524467192635E-2</v>
      </c>
      <c r="E14" s="1">
        <f t="shared" ref="E14:E18" si="22">E13*(1-D13)</f>
        <v>92913.913636781435</v>
      </c>
      <c r="F14" s="1">
        <f t="shared" si="15"/>
        <v>4342.0088284598751</v>
      </c>
      <c r="G14" s="1">
        <f t="shared" si="16"/>
        <v>453714.54611275747</v>
      </c>
      <c r="H14" s="1">
        <f t="shared" si="12"/>
        <v>2048483.124100975</v>
      </c>
      <c r="I14" s="1">
        <f t="shared" si="17"/>
        <v>22.047108381516402</v>
      </c>
      <c r="K14" s="1">
        <v>1.1413303294539533E-2</v>
      </c>
      <c r="L14" s="1">
        <f t="shared" si="18"/>
        <v>5.5483394450998126E-2</v>
      </c>
      <c r="M14" s="1">
        <f t="shared" ref="M14:M18" si="23">M13*(1-L13)</f>
        <v>92022.942254848138</v>
      </c>
      <c r="N14" s="1">
        <f t="shared" si="19"/>
        <v>5105.7452036671602</v>
      </c>
      <c r="O14" s="1">
        <f t="shared" si="20"/>
        <v>447350.3482650728</v>
      </c>
      <c r="P14" s="1">
        <f t="shared" si="13"/>
        <v>1918098.3984248666</v>
      </c>
      <c r="Q14" s="1">
        <f t="shared" si="21"/>
        <v>20.843697793457736</v>
      </c>
    </row>
    <row r="15" spans="1:21" x14ac:dyDescent="0.35">
      <c r="B15" s="1" t="s">
        <v>7</v>
      </c>
      <c r="C15" s="1">
        <v>1.5125739622353109E-2</v>
      </c>
      <c r="D15" s="1">
        <f t="shared" si="14"/>
        <v>7.2873051119948615E-2</v>
      </c>
      <c r="E15" s="1">
        <f t="shared" si="22"/>
        <v>88571.90480832156</v>
      </c>
      <c r="F15" s="1">
        <f t="shared" si="15"/>
        <v>6454.5049468880316</v>
      </c>
      <c r="G15" s="1">
        <f t="shared" si="16"/>
        <v>426723.26167438773</v>
      </c>
      <c r="H15" s="1">
        <f t="shared" si="12"/>
        <v>1594768.5779882176</v>
      </c>
      <c r="I15" s="1">
        <f t="shared" si="17"/>
        <v>18.005354874544654</v>
      </c>
      <c r="K15" s="1">
        <v>1.8519905144564915E-2</v>
      </c>
      <c r="L15" s="1">
        <f t="shared" si="18"/>
        <v>8.850190835328503E-2</v>
      </c>
      <c r="M15" s="1">
        <f t="shared" si="23"/>
        <v>86917.197051180978</v>
      </c>
      <c r="N15" s="1">
        <f t="shared" si="19"/>
        <v>7692.3378077480302</v>
      </c>
      <c r="O15" s="1">
        <f t="shared" si="20"/>
        <v>415355.14073653478</v>
      </c>
      <c r="P15" s="1">
        <f t="shared" si="13"/>
        <v>1470748.0501597938</v>
      </c>
      <c r="Q15" s="1">
        <f t="shared" si="21"/>
        <v>16.921254942146231</v>
      </c>
    </row>
    <row r="16" spans="1:21" x14ac:dyDescent="0.35">
      <c r="B16" s="1" t="s">
        <v>8</v>
      </c>
      <c r="C16" s="1">
        <v>2.5398896622264373E-2</v>
      </c>
      <c r="D16" s="1">
        <f t="shared" si="14"/>
        <v>0.11941214151675378</v>
      </c>
      <c r="E16" s="1">
        <f t="shared" si="22"/>
        <v>82117.399861433529</v>
      </c>
      <c r="F16" s="1">
        <f t="shared" si="15"/>
        <v>9805.8145732413541</v>
      </c>
      <c r="G16" s="1">
        <f t="shared" si="16"/>
        <v>386072.46287406422</v>
      </c>
      <c r="H16" s="1">
        <f t="shared" si="12"/>
        <v>1168045.31631383</v>
      </c>
      <c r="I16" s="1">
        <f t="shared" si="17"/>
        <v>14.224090366777467</v>
      </c>
      <c r="K16" s="1">
        <v>3.0516378522958538E-2</v>
      </c>
      <c r="L16" s="1">
        <f t="shared" si="18"/>
        <v>0.14176639981807876</v>
      </c>
      <c r="M16" s="1">
        <f t="shared" si="23"/>
        <v>79224.859243432948</v>
      </c>
      <c r="N16" s="1">
        <f t="shared" si="19"/>
        <v>11231.423071035519</v>
      </c>
      <c r="O16" s="1">
        <f t="shared" si="20"/>
        <v>368045.73853957595</v>
      </c>
      <c r="P16" s="1">
        <f t="shared" si="13"/>
        <v>1055392.9094232591</v>
      </c>
      <c r="Q16" s="1">
        <f t="shared" si="21"/>
        <v>13.321486708867104</v>
      </c>
    </row>
    <row r="17" spans="1:21" x14ac:dyDescent="0.35">
      <c r="B17" s="1" t="s">
        <v>9</v>
      </c>
      <c r="C17" s="1">
        <v>4.744370891383435E-2</v>
      </c>
      <c r="D17" s="1">
        <f t="shared" si="14"/>
        <v>0.21206559828052352</v>
      </c>
      <c r="E17" s="1">
        <f t="shared" si="22"/>
        <v>72311.585288192175</v>
      </c>
      <c r="F17" s="1">
        <f t="shared" si="15"/>
        <v>15334.799596753575</v>
      </c>
      <c r="G17" s="1">
        <f t="shared" si="16"/>
        <v>323220.92744907696</v>
      </c>
      <c r="H17" s="1">
        <f t="shared" si="12"/>
        <v>781972.85343976575</v>
      </c>
      <c r="I17" s="1">
        <f t="shared" si="17"/>
        <v>10.813935973375138</v>
      </c>
      <c r="K17" s="1">
        <v>5.3112340098799428E-2</v>
      </c>
      <c r="L17" s="1">
        <f t="shared" si="18"/>
        <v>0.23443343029332853</v>
      </c>
      <c r="M17" s="1">
        <f t="shared" si="23"/>
        <v>67993.436172397429</v>
      </c>
      <c r="N17" s="1">
        <f t="shared" si="19"/>
        <v>15939.934479325617</v>
      </c>
      <c r="O17" s="1">
        <f t="shared" si="20"/>
        <v>300117.34466367308</v>
      </c>
      <c r="P17" s="1">
        <f t="shared" si="13"/>
        <v>687347.17088368314</v>
      </c>
      <c r="Q17" s="1">
        <f t="shared" si="21"/>
        <v>10.109022423001445</v>
      </c>
    </row>
    <row r="18" spans="1:21" x14ac:dyDescent="0.35">
      <c r="B18" s="1" t="s">
        <v>10</v>
      </c>
      <c r="C18" s="1">
        <v>0.1241995563689362</v>
      </c>
      <c r="D18" s="1">
        <v>1</v>
      </c>
      <c r="E18" s="1">
        <f t="shared" si="22"/>
        <v>56976.785691438599</v>
      </c>
      <c r="F18" s="1">
        <f>E18</f>
        <v>56976.785691438599</v>
      </c>
      <c r="G18" s="1">
        <f>F18*(1/C18)</f>
        <v>458751.92599068873</v>
      </c>
      <c r="H18" s="1">
        <f>G18</f>
        <v>458751.92599068873</v>
      </c>
      <c r="I18" s="1">
        <f t="shared" si="17"/>
        <v>8.0515585500924693</v>
      </c>
      <c r="K18" s="1">
        <v>0.13442534166646783</v>
      </c>
      <c r="L18" s="1">
        <v>1</v>
      </c>
      <c r="M18" s="1">
        <f t="shared" si="23"/>
        <v>52053.501693071812</v>
      </c>
      <c r="N18" s="1">
        <f>M18</f>
        <v>52053.501693071812</v>
      </c>
      <c r="O18" s="1">
        <f>N18*(1/K18)</f>
        <v>387229.82622001006</v>
      </c>
      <c r="P18" s="1">
        <f>O18</f>
        <v>387229.82622001006</v>
      </c>
      <c r="Q18" s="1">
        <f t="shared" si="21"/>
        <v>7.4390735229163143</v>
      </c>
    </row>
    <row r="19" spans="1:21" x14ac:dyDescent="0.35">
      <c r="A19" t="s">
        <v>40</v>
      </c>
      <c r="B19" s="1" t="s">
        <v>1</v>
      </c>
      <c r="C19" s="1">
        <v>7.2776848408083331E-3</v>
      </c>
      <c r="D19" s="1">
        <f>(5*C19)/(1+2.5*C19)</f>
        <v>3.5738195887913403E-2</v>
      </c>
      <c r="E19" s="1">
        <v>100000</v>
      </c>
      <c r="F19" s="1">
        <f>E19-E20</f>
        <v>3573.8195887913316</v>
      </c>
      <c r="G19" s="1">
        <f>E20*5 + F19*2.5</f>
        <v>491065.45102802163</v>
      </c>
      <c r="H19" s="1">
        <f t="shared" ref="H19:H25" si="24">H20+G19</f>
        <v>2963769.3114755722</v>
      </c>
      <c r="I19" s="1">
        <f>H19/E19</f>
        <v>29.63769311475572</v>
      </c>
      <c r="K19" s="1">
        <v>8.3526548799706477E-3</v>
      </c>
      <c r="L19" s="1">
        <f>(5*K19)/(1+2.5*K19)</f>
        <v>4.0909026941067836E-2</v>
      </c>
      <c r="M19" s="1">
        <v>100000</v>
      </c>
      <c r="N19" s="1">
        <f>M19-M20</f>
        <v>4090.9026941067859</v>
      </c>
      <c r="O19" s="1">
        <f>M20*5 + N19*2.5</f>
        <v>489772.743264733</v>
      </c>
      <c r="P19" s="1">
        <f t="shared" ref="P19:P25" si="25">P20+O19</f>
        <v>2775421.7941356171</v>
      </c>
      <c r="Q19" s="1">
        <f>P19/M19</f>
        <v>27.75421794135617</v>
      </c>
    </row>
    <row r="20" spans="1:21" x14ac:dyDescent="0.35">
      <c r="B20" s="1" t="s">
        <v>4</v>
      </c>
      <c r="C20" s="1">
        <v>1.0701427744703096E-2</v>
      </c>
      <c r="D20" s="1">
        <f t="shared" ref="D20:D25" si="26">(5*C20)/(1+2.5*C20)</f>
        <v>5.2112931788273358E-2</v>
      </c>
      <c r="E20" s="1">
        <f>E19*(1-D19)</f>
        <v>96426.180411208668</v>
      </c>
      <c r="F20" s="1">
        <f t="shared" ref="F20:F25" si="27">E20-E21</f>
        <v>5025.0509623730613</v>
      </c>
      <c r="G20" s="1">
        <f t="shared" ref="G20:G25" si="28">E21*5 + F20*2.5</f>
        <v>469568.27465011069</v>
      </c>
      <c r="H20" s="1">
        <f t="shared" si="24"/>
        <v>2472703.8604475507</v>
      </c>
      <c r="I20" s="1">
        <f t="shared" ref="I20:I26" si="29">H20/E20</f>
        <v>25.643490698301282</v>
      </c>
      <c r="K20" s="1">
        <v>1.3106963767416597E-2</v>
      </c>
      <c r="L20" s="1">
        <f t="shared" ref="L20:L25" si="30">(5*K20)/(1+2.5*K20)</f>
        <v>6.3455545013741038E-2</v>
      </c>
      <c r="M20" s="1">
        <f>M19*(1-L19)</f>
        <v>95909.097305893214</v>
      </c>
      <c r="N20" s="1">
        <f t="shared" ref="N20:N25" si="31">M20-M21</f>
        <v>6085.9640413213783</v>
      </c>
      <c r="O20" s="1">
        <f t="shared" ref="O20:O25" si="32">M21*5 + N20*2.5</f>
        <v>464330.57642616262</v>
      </c>
      <c r="P20" s="1">
        <f t="shared" si="25"/>
        <v>2285649.0508708842</v>
      </c>
      <c r="Q20" s="1">
        <f t="shared" ref="Q20:Q26" si="33">P20/M20</f>
        <v>23.831410315342843</v>
      </c>
    </row>
    <row r="21" spans="1:21" x14ac:dyDescent="0.35">
      <c r="B21" s="1" t="s">
        <v>5</v>
      </c>
      <c r="C21" s="1">
        <v>1.6218348293476455E-2</v>
      </c>
      <c r="D21" s="1">
        <f t="shared" si="26"/>
        <v>7.7931923760558783E-2</v>
      </c>
      <c r="E21" s="1">
        <f>E20*(1-D20)</f>
        <v>91401.129448835607</v>
      </c>
      <c r="F21" s="1">
        <f t="shared" si="27"/>
        <v>7123.0658518356213</v>
      </c>
      <c r="G21" s="1">
        <f t="shared" si="28"/>
        <v>439197.98261458898</v>
      </c>
      <c r="H21" s="1">
        <f t="shared" si="24"/>
        <v>2003135.5857974398</v>
      </c>
      <c r="I21" s="1">
        <f t="shared" si="29"/>
        <v>21.915873445729705</v>
      </c>
      <c r="K21" s="1">
        <v>2.0006386650263348E-2</v>
      </c>
      <c r="L21" s="1">
        <f t="shared" si="30"/>
        <v>9.5267059197947576E-2</v>
      </c>
      <c r="M21" s="1">
        <f>M20*(1-L20)</f>
        <v>89823.133264571836</v>
      </c>
      <c r="N21" s="1">
        <f t="shared" si="31"/>
        <v>8557.1857540610945</v>
      </c>
      <c r="O21" s="1">
        <f t="shared" si="32"/>
        <v>427722.70193770644</v>
      </c>
      <c r="P21" s="1">
        <f t="shared" si="25"/>
        <v>1821318.4744447218</v>
      </c>
      <c r="Q21" s="1">
        <f t="shared" si="33"/>
        <v>20.276719462458217</v>
      </c>
    </row>
    <row r="22" spans="1:21" x14ac:dyDescent="0.35">
      <c r="B22" s="1" t="s">
        <v>6</v>
      </c>
      <c r="C22" s="1">
        <v>2.1175770316636054E-2</v>
      </c>
      <c r="D22" s="1">
        <f t="shared" si="26"/>
        <v>0.10055550109502409</v>
      </c>
      <c r="E22" s="1">
        <f t="shared" ref="E22:E26" si="34">E21*(1-D21)</f>
        <v>84278.063596999986</v>
      </c>
      <c r="F22" s="1">
        <f t="shared" si="27"/>
        <v>8474.622916314649</v>
      </c>
      <c r="G22" s="1">
        <f t="shared" si="28"/>
        <v>400203.76069421333</v>
      </c>
      <c r="H22" s="1">
        <f t="shared" si="24"/>
        <v>1563937.6031828509</v>
      </c>
      <c r="I22" s="1">
        <f t="shared" si="29"/>
        <v>18.556876326220216</v>
      </c>
      <c r="K22" s="1">
        <v>2.6271104449233643E-2</v>
      </c>
      <c r="L22" s="1">
        <f t="shared" si="30"/>
        <v>0.12326007639282703</v>
      </c>
      <c r="M22" s="1">
        <f t="shared" ref="M22:M26" si="35">M21*(1-L21)</f>
        <v>81265.947510510741</v>
      </c>
      <c r="N22" s="1">
        <f t="shared" si="31"/>
        <v>10016.846898281015</v>
      </c>
      <c r="O22" s="1">
        <f t="shared" si="32"/>
        <v>381287.62030685117</v>
      </c>
      <c r="P22" s="1">
        <f t="shared" si="25"/>
        <v>1393595.7725070154</v>
      </c>
      <c r="Q22" s="1">
        <f t="shared" si="33"/>
        <v>17.148582096169754</v>
      </c>
    </row>
    <row r="23" spans="1:21" x14ac:dyDescent="0.35">
      <c r="B23" s="1" t="s">
        <v>7</v>
      </c>
      <c r="C23" s="1">
        <v>3.0279894524581151E-2</v>
      </c>
      <c r="D23" s="1">
        <f t="shared" si="26"/>
        <v>0.14074510526706152</v>
      </c>
      <c r="E23" s="1">
        <f t="shared" si="34"/>
        <v>75803.440680685337</v>
      </c>
      <c r="F23" s="1">
        <f t="shared" si="27"/>
        <v>10668.963238208511</v>
      </c>
      <c r="G23" s="1">
        <f t="shared" si="28"/>
        <v>352344.79530790541</v>
      </c>
      <c r="H23" s="1">
        <f t="shared" si="24"/>
        <v>1163733.8424886377</v>
      </c>
      <c r="I23" s="1">
        <f t="shared" si="29"/>
        <v>15.351992363918598</v>
      </c>
      <c r="K23" s="1">
        <v>3.6973731757549151E-2</v>
      </c>
      <c r="L23" s="1">
        <f t="shared" si="30"/>
        <v>0.16922633591194303</v>
      </c>
      <c r="M23" s="1">
        <f t="shared" si="35"/>
        <v>71249.100612229726</v>
      </c>
      <c r="N23" s="1">
        <f t="shared" si="31"/>
        <v>12057.224233629015</v>
      </c>
      <c r="O23" s="1">
        <f t="shared" si="32"/>
        <v>326102.44247707608</v>
      </c>
      <c r="P23" s="1">
        <f t="shared" si="25"/>
        <v>1012308.1522001643</v>
      </c>
      <c r="Q23" s="1">
        <f t="shared" si="33"/>
        <v>14.208013062643547</v>
      </c>
    </row>
    <row r="24" spans="1:21" x14ac:dyDescent="0.35">
      <c r="B24" s="1" t="s">
        <v>8</v>
      </c>
      <c r="C24" s="1">
        <v>4.5651058900642062E-2</v>
      </c>
      <c r="D24" s="1">
        <f t="shared" si="26"/>
        <v>0.2048735574117416</v>
      </c>
      <c r="E24" s="1">
        <f t="shared" si="34"/>
        <v>65134.477442476826</v>
      </c>
      <c r="F24" s="1">
        <f t="shared" si="27"/>
        <v>13344.332103795066</v>
      </c>
      <c r="G24" s="1">
        <f t="shared" si="28"/>
        <v>292311.55695289647</v>
      </c>
      <c r="H24" s="1">
        <f t="shared" si="24"/>
        <v>811389.04718073225</v>
      </c>
      <c r="I24" s="1">
        <f t="shared" si="29"/>
        <v>12.457136052059468</v>
      </c>
      <c r="K24" s="1">
        <v>5.3015884820683055E-2</v>
      </c>
      <c r="L24" s="1">
        <f t="shared" si="30"/>
        <v>0.23405750922693716</v>
      </c>
      <c r="M24" s="1">
        <f t="shared" si="35"/>
        <v>59191.876378600711</v>
      </c>
      <c r="N24" s="1">
        <f t="shared" si="31"/>
        <v>13854.303151644061</v>
      </c>
      <c r="O24" s="1">
        <f t="shared" si="32"/>
        <v>261323.62401389342</v>
      </c>
      <c r="P24" s="1">
        <f t="shared" si="25"/>
        <v>686205.70972308819</v>
      </c>
      <c r="Q24" s="1">
        <f t="shared" si="33"/>
        <v>11.592903481112961</v>
      </c>
    </row>
    <row r="25" spans="1:21" x14ac:dyDescent="0.35">
      <c r="B25" s="1" t="s">
        <v>9</v>
      </c>
      <c r="C25" s="1">
        <v>7.0335202095989896E-2</v>
      </c>
      <c r="D25" s="1">
        <f t="shared" si="26"/>
        <v>0.29908542580929459</v>
      </c>
      <c r="E25" s="1">
        <f t="shared" si="34"/>
        <v>51790.145338681759</v>
      </c>
      <c r="F25" s="1">
        <f t="shared" si="27"/>
        <v>15489.677671344885</v>
      </c>
      <c r="G25" s="1">
        <f t="shared" si="28"/>
        <v>220226.53251504659</v>
      </c>
      <c r="H25" s="1">
        <f t="shared" si="24"/>
        <v>519077.49022783583</v>
      </c>
      <c r="I25" s="1">
        <f t="shared" si="29"/>
        <v>10.022707733939102</v>
      </c>
      <c r="K25" s="1">
        <v>7.7105675654341038E-2</v>
      </c>
      <c r="L25" s="1">
        <f t="shared" si="30"/>
        <v>0.32322263007494978</v>
      </c>
      <c r="M25" s="1">
        <f t="shared" si="35"/>
        <v>45337.573226956651</v>
      </c>
      <c r="N25" s="1">
        <f t="shared" si="31"/>
        <v>14654.129659632556</v>
      </c>
      <c r="O25" s="1">
        <f t="shared" si="32"/>
        <v>190052.54198570186</v>
      </c>
      <c r="P25" s="1">
        <f t="shared" si="25"/>
        <v>424882.08570919471</v>
      </c>
      <c r="Q25" s="1">
        <f t="shared" si="33"/>
        <v>9.3715224584753436</v>
      </c>
    </row>
    <row r="26" spans="1:21" x14ac:dyDescent="0.35">
      <c r="B26" s="1" t="s">
        <v>10</v>
      </c>
      <c r="C26" s="1">
        <v>0.12146679383314357</v>
      </c>
      <c r="D26" s="1">
        <v>1</v>
      </c>
      <c r="E26" s="1">
        <f t="shared" si="34"/>
        <v>36300.467667336874</v>
      </c>
      <c r="F26" s="1">
        <f>E26</f>
        <v>36300.467667336874</v>
      </c>
      <c r="G26" s="1">
        <f>F26*(1/C26)</f>
        <v>298850.95771278924</v>
      </c>
      <c r="H26" s="1">
        <f>G26</f>
        <v>298850.95771278924</v>
      </c>
      <c r="I26" s="1">
        <f t="shared" si="29"/>
        <v>8.2327026872354878</v>
      </c>
      <c r="K26" s="1">
        <v>0.13066262055788536</v>
      </c>
      <c r="L26" s="1">
        <v>1</v>
      </c>
      <c r="M26" s="1">
        <f t="shared" si="35"/>
        <v>30683.443567324095</v>
      </c>
      <c r="N26" s="1">
        <f>M26</f>
        <v>30683.443567324095</v>
      </c>
      <c r="O26" s="1">
        <f>N26*(1/K26)</f>
        <v>234829.54372349285</v>
      </c>
      <c r="P26" s="1">
        <f>O26</f>
        <v>234829.54372349285</v>
      </c>
      <c r="Q26" s="1">
        <f t="shared" si="33"/>
        <v>7.6532982097736673</v>
      </c>
    </row>
    <row r="27" spans="1:21" x14ac:dyDescent="0.35">
      <c r="A27" t="s">
        <v>17</v>
      </c>
      <c r="B27" s="1" t="s">
        <v>1</v>
      </c>
      <c r="C27" s="1">
        <v>5.4207036888236438E-3</v>
      </c>
      <c r="D27" s="1">
        <f>(5*C27)/(1+2.5*C27)</f>
        <v>2.6741129101212589E-2</v>
      </c>
      <c r="E27" s="1">
        <v>100000</v>
      </c>
      <c r="F27" s="1">
        <f>E27-E28</f>
        <v>2674.1129101212573</v>
      </c>
      <c r="G27" s="1">
        <f>E28*5 + F27*2.5</f>
        <v>493314.71772469685</v>
      </c>
      <c r="H27" s="1">
        <f t="shared" ref="H27:H33" si="36">H28+G27</f>
        <v>3154014.2245208812</v>
      </c>
      <c r="I27" s="1">
        <f>H27/E27</f>
        <v>31.540142245208813</v>
      </c>
      <c r="K27" s="1">
        <v>5.9781143466745264E-3</v>
      </c>
      <c r="L27" s="1">
        <f>(5*K27)/(1+2.5*K27)</f>
        <v>2.9450426687630111E-2</v>
      </c>
      <c r="M27" s="1">
        <v>100000</v>
      </c>
      <c r="N27" s="1">
        <f>M27-M28</f>
        <v>2945.0426687630097</v>
      </c>
      <c r="O27" s="1">
        <f>M28*5 + N27*2.5</f>
        <v>492637.39332809247</v>
      </c>
      <c r="P27" s="1">
        <f t="shared" ref="P27:P33" si="37">P28+O27</f>
        <v>3017629.1451017759</v>
      </c>
      <c r="Q27" s="1">
        <f>P27/M27</f>
        <v>30.176291451017757</v>
      </c>
      <c r="S27" s="7">
        <f>Q27-Q19</f>
        <v>2.4220735096615869</v>
      </c>
      <c r="T27" s="7">
        <f>I27-I19</f>
        <v>1.9024491304530926</v>
      </c>
      <c r="U27" s="7">
        <f>(S27-T27)/S27</f>
        <v>0.21453699779784818</v>
      </c>
    </row>
    <row r="28" spans="1:21" x14ac:dyDescent="0.35">
      <c r="B28" s="1" t="s">
        <v>4</v>
      </c>
      <c r="C28" s="1">
        <v>7.638935845280405E-3</v>
      </c>
      <c r="D28" s="1">
        <f t="shared" ref="D28:D33" si="38">(5*C28)/(1+2.5*C28)</f>
        <v>3.7478931346144849E-2</v>
      </c>
      <c r="E28" s="1">
        <f>E27*(1-D27)</f>
        <v>97325.887089878743</v>
      </c>
      <c r="F28" s="1">
        <f t="shared" ref="F28:F33" si="39">E28-E29</f>
        <v>3647.6702404442185</v>
      </c>
      <c r="G28" s="1">
        <f t="shared" ref="G28:G33" si="40">E29*5 + F28*2.5</f>
        <v>477510.2598482832</v>
      </c>
      <c r="H28" s="1">
        <f t="shared" si="36"/>
        <v>2660699.5067961845</v>
      </c>
      <c r="I28" s="1">
        <f t="shared" ref="I28:I34" si="41">H28/E28</f>
        <v>27.338045265789106</v>
      </c>
      <c r="K28" s="1">
        <v>8.919249638599162E-3</v>
      </c>
      <c r="L28" s="1">
        <f t="shared" ref="L28:L33" si="42">(5*K28)/(1+2.5*K28)</f>
        <v>4.3623525409879585E-2</v>
      </c>
      <c r="M28" s="1">
        <f>M27*(1-L27)</f>
        <v>97054.95733123699</v>
      </c>
      <c r="N28" s="1">
        <f t="shared" ref="N28:N33" si="43">M28-M29</f>
        <v>4233.8793972939893</v>
      </c>
      <c r="O28" s="1">
        <f t="shared" ref="O28:O33" si="44">M29*5 + N28*2.5</f>
        <v>474690.08816295001</v>
      </c>
      <c r="P28" s="1">
        <f t="shared" si="37"/>
        <v>2524991.7517736834</v>
      </c>
      <c r="Q28" s="1">
        <f t="shared" ref="Q28:Q34" si="45">P28/M28</f>
        <v>26.016102847340274</v>
      </c>
    </row>
    <row r="29" spans="1:21" x14ac:dyDescent="0.35">
      <c r="B29" s="1" t="s">
        <v>5</v>
      </c>
      <c r="C29" s="1">
        <v>1.0879756282774523E-2</v>
      </c>
      <c r="D29" s="1">
        <f t="shared" si="38"/>
        <v>5.2958346652089074E-2</v>
      </c>
      <c r="E29" s="1">
        <f>E28*(1-D28)</f>
        <v>93678.216849434524</v>
      </c>
      <c r="F29" s="1">
        <f t="shared" si="39"/>
        <v>4961.0434816619236</v>
      </c>
      <c r="G29" s="1">
        <f t="shared" si="40"/>
        <v>455988.47554301779</v>
      </c>
      <c r="H29" s="1">
        <f t="shared" si="36"/>
        <v>2183189.2469479013</v>
      </c>
      <c r="I29" s="1">
        <f t="shared" si="41"/>
        <v>23.305196451986905</v>
      </c>
      <c r="K29" s="1">
        <v>1.2754299477703587E-2</v>
      </c>
      <c r="L29" s="1">
        <f t="shared" si="42"/>
        <v>6.1800928512884247E-2</v>
      </c>
      <c r="M29" s="1">
        <f>M28*(1-L28)</f>
        <v>92821.077933943001</v>
      </c>
      <c r="N29" s="1">
        <f t="shared" si="43"/>
        <v>5736.4288018844672</v>
      </c>
      <c r="O29" s="1">
        <f t="shared" si="44"/>
        <v>449764.31766500382</v>
      </c>
      <c r="P29" s="1">
        <f t="shared" si="37"/>
        <v>2050301.6636107336</v>
      </c>
      <c r="Q29" s="1">
        <f t="shared" si="45"/>
        <v>22.088750844607194</v>
      </c>
    </row>
    <row r="30" spans="1:21" x14ac:dyDescent="0.35">
      <c r="B30" s="1" t="s">
        <v>6</v>
      </c>
      <c r="C30" s="1">
        <v>1.4899929755609186E-2</v>
      </c>
      <c r="D30" s="1">
        <f t="shared" si="38"/>
        <v>7.1824209584155752E-2</v>
      </c>
      <c r="E30" s="1">
        <f t="shared" ref="E30:E34" si="46">E29*(1-D29)</f>
        <v>88717.173367772601</v>
      </c>
      <c r="F30" s="1">
        <f t="shared" si="39"/>
        <v>6372.0408536807809</v>
      </c>
      <c r="G30" s="1">
        <f t="shared" si="40"/>
        <v>427655.76470466104</v>
      </c>
      <c r="H30" s="1">
        <f t="shared" si="36"/>
        <v>1727200.7714048834</v>
      </c>
      <c r="I30" s="1">
        <f t="shared" si="41"/>
        <v>19.468618147298933</v>
      </c>
      <c r="K30" s="1">
        <v>1.7737908242396273E-2</v>
      </c>
      <c r="L30" s="1">
        <f t="shared" si="42"/>
        <v>8.4923622646684419E-2</v>
      </c>
      <c r="M30" s="1">
        <f t="shared" ref="M30:M34" si="47">M29*(1-L29)</f>
        <v>87084.649132058534</v>
      </c>
      <c r="N30" s="1">
        <f t="shared" si="43"/>
        <v>7395.5438812098582</v>
      </c>
      <c r="O30" s="1">
        <f t="shared" si="44"/>
        <v>416934.38595726807</v>
      </c>
      <c r="P30" s="1">
        <f t="shared" si="37"/>
        <v>1600537.3459457296</v>
      </c>
      <c r="Q30" s="1">
        <f t="shared" si="45"/>
        <v>18.379098519632464</v>
      </c>
    </row>
    <row r="31" spans="1:21" x14ac:dyDescent="0.35">
      <c r="B31" s="1" t="s">
        <v>7</v>
      </c>
      <c r="C31" s="1">
        <v>2.2729767956185636E-2</v>
      </c>
      <c r="D31" s="1">
        <f t="shared" si="38"/>
        <v>0.10753805234052735</v>
      </c>
      <c r="E31" s="1">
        <f t="shared" si="46"/>
        <v>82345.13251409182</v>
      </c>
      <c r="F31" s="1">
        <f t="shared" si="39"/>
        <v>8855.2351702880696</v>
      </c>
      <c r="G31" s="1">
        <f t="shared" si="40"/>
        <v>389587.57464473892</v>
      </c>
      <c r="H31" s="1">
        <f t="shared" si="36"/>
        <v>1299545.0067002224</v>
      </c>
      <c r="I31" s="1">
        <f t="shared" si="41"/>
        <v>15.781685778182817</v>
      </c>
      <c r="K31" s="1">
        <v>2.7064322318082631E-2</v>
      </c>
      <c r="L31" s="1">
        <f t="shared" si="42"/>
        <v>0.12674588301443174</v>
      </c>
      <c r="M31" s="1">
        <f t="shared" si="47"/>
        <v>79689.105250848675</v>
      </c>
      <c r="N31" s="1">
        <f t="shared" si="43"/>
        <v>10100.266011648797</v>
      </c>
      <c r="O31" s="1">
        <f t="shared" si="44"/>
        <v>373194.86122512136</v>
      </c>
      <c r="P31" s="1">
        <f t="shared" si="37"/>
        <v>1183602.9599884616</v>
      </c>
      <c r="Q31" s="1">
        <f t="shared" si="45"/>
        <v>14.85275755403034</v>
      </c>
    </row>
    <row r="32" spans="1:21" x14ac:dyDescent="0.35">
      <c r="B32" s="1" t="s">
        <v>8</v>
      </c>
      <c r="C32" s="1">
        <v>3.6967727963234123E-2</v>
      </c>
      <c r="D32" s="1">
        <f t="shared" si="38"/>
        <v>0.16920118167785853</v>
      </c>
      <c r="E32" s="1">
        <f t="shared" si="46"/>
        <v>73489.89734380375</v>
      </c>
      <c r="F32" s="1">
        <f t="shared" si="39"/>
        <v>12434.577471956109</v>
      </c>
      <c r="G32" s="1">
        <f t="shared" si="40"/>
        <v>336363.04303912848</v>
      </c>
      <c r="H32" s="1">
        <f t="shared" si="36"/>
        <v>909957.43205548357</v>
      </c>
      <c r="I32" s="1">
        <f t="shared" si="41"/>
        <v>12.382075155153364</v>
      </c>
      <c r="K32" s="1">
        <v>4.261564822296867E-2</v>
      </c>
      <c r="L32" s="1">
        <f t="shared" si="42"/>
        <v>0.19256277266320659</v>
      </c>
      <c r="M32" s="1">
        <f t="shared" si="47"/>
        <v>69588.839239199879</v>
      </c>
      <c r="N32" s="1">
        <f t="shared" si="43"/>
        <v>13400.219830314483</v>
      </c>
      <c r="O32" s="1">
        <f t="shared" si="44"/>
        <v>314443.64662021317</v>
      </c>
      <c r="P32" s="1">
        <f t="shared" si="37"/>
        <v>810408.09876334027</v>
      </c>
      <c r="Q32" s="1">
        <f t="shared" si="45"/>
        <v>11.645661971421873</v>
      </c>
    </row>
    <row r="33" spans="2:17" x14ac:dyDescent="0.35">
      <c r="B33" s="1" t="s">
        <v>9</v>
      </c>
      <c r="C33" s="1">
        <v>6.4832773576062555E-2</v>
      </c>
      <c r="D33" s="1">
        <f t="shared" si="38"/>
        <v>0.2789509572541089</v>
      </c>
      <c r="E33" s="1">
        <f t="shared" si="46"/>
        <v>61055.319871847641</v>
      </c>
      <c r="F33" s="1">
        <f t="shared" si="39"/>
        <v>17031.439923707716</v>
      </c>
      <c r="G33" s="1">
        <f t="shared" si="40"/>
        <v>262697.99954996892</v>
      </c>
      <c r="H33" s="1">
        <f t="shared" si="36"/>
        <v>573594.38901635516</v>
      </c>
      <c r="I33" s="1">
        <f t="shared" si="41"/>
        <v>9.394666840175498</v>
      </c>
      <c r="K33" s="1">
        <v>7.1432781920565055E-2</v>
      </c>
      <c r="L33" s="1">
        <f t="shared" si="42"/>
        <v>0.30304545911956227</v>
      </c>
      <c r="M33" s="1">
        <f t="shared" si="47"/>
        <v>56188.619408885395</v>
      </c>
      <c r="N33" s="1">
        <f t="shared" si="43"/>
        <v>17027.705966060021</v>
      </c>
      <c r="O33" s="1">
        <f t="shared" si="44"/>
        <v>238373.83212927694</v>
      </c>
      <c r="P33" s="1">
        <f t="shared" si="37"/>
        <v>495964.4521431271</v>
      </c>
      <c r="Q33" s="1">
        <f t="shared" si="45"/>
        <v>8.8267776884494467</v>
      </c>
    </row>
    <row r="34" spans="2:17" x14ac:dyDescent="0.35">
      <c r="B34" s="1" t="s">
        <v>10</v>
      </c>
      <c r="C34" s="1">
        <v>0.14160305953922875</v>
      </c>
      <c r="D34" s="1">
        <v>1</v>
      </c>
      <c r="E34" s="1">
        <f t="shared" si="46"/>
        <v>44023.879948139926</v>
      </c>
      <c r="F34" s="1">
        <f>E34</f>
        <v>44023.879948139926</v>
      </c>
      <c r="G34" s="1">
        <f>F34*(1/C34)</f>
        <v>310896.38946638617</v>
      </c>
      <c r="H34" s="1">
        <f>G34</f>
        <v>310896.38946638617</v>
      </c>
      <c r="I34" s="1">
        <f t="shared" si="41"/>
        <v>7.0619943047414662</v>
      </c>
      <c r="K34" s="1">
        <v>0.15202771529770676</v>
      </c>
      <c r="L34" s="1">
        <v>1</v>
      </c>
      <c r="M34" s="1">
        <f t="shared" si="47"/>
        <v>39160.913442825375</v>
      </c>
      <c r="N34" s="1">
        <f>M34</f>
        <v>39160.913442825375</v>
      </c>
      <c r="O34" s="1">
        <f>N34*(1/K34)</f>
        <v>257590.62001385016</v>
      </c>
      <c r="P34" s="1">
        <f>O34</f>
        <v>257590.62001385016</v>
      </c>
      <c r="Q34" s="1">
        <f t="shared" si="45"/>
        <v>6.577747998394635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AE65-1910-44F0-83A4-D34C0A8B4797}">
  <dimension ref="A1:U34"/>
  <sheetViews>
    <sheetView topLeftCell="A14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5.2347532545584854E-3</v>
      </c>
      <c r="D3" s="1">
        <f>(5*C3)/(1+2.5*C3)</f>
        <v>2.5835658035332141E-2</v>
      </c>
      <c r="E3" s="1">
        <v>100000</v>
      </c>
      <c r="F3" s="1">
        <f>E3-E4</f>
        <v>2583.5658035332162</v>
      </c>
      <c r="G3" s="1">
        <f>E4*5 + F3*2.5</f>
        <v>493541.08549116697</v>
      </c>
      <c r="H3" s="1">
        <f t="shared" ref="H3:H9" si="0">H4+G3</f>
        <v>3354706.1098660212</v>
      </c>
      <c r="I3" s="1">
        <f>H3/E3</f>
        <v>33.547061098660215</v>
      </c>
      <c r="K3" s="1">
        <v>5.5653052768284434E-3</v>
      </c>
      <c r="L3" s="1">
        <f>(5*K3)/(1+2.5*K3)</f>
        <v>2.7444681309855678E-2</v>
      </c>
      <c r="M3" s="1">
        <v>100000</v>
      </c>
      <c r="N3" s="1">
        <f>M3-M4</f>
        <v>2744.4681309855659</v>
      </c>
      <c r="O3" s="1">
        <f>M4*5 + N3*2.5</f>
        <v>493138.82967253611</v>
      </c>
      <c r="P3" s="1">
        <f t="shared" ref="P3:P9" si="1">P4+O3</f>
        <v>3233163.5676137097</v>
      </c>
      <c r="Q3" s="1">
        <f>P3/M3</f>
        <v>32.331635676137097</v>
      </c>
    </row>
    <row r="4" spans="1:21" x14ac:dyDescent="0.35">
      <c r="B4" s="1" t="s">
        <v>4</v>
      </c>
      <c r="C4" s="1">
        <v>7.1823973432462579E-3</v>
      </c>
      <c r="D4" s="1">
        <f t="shared" ref="D4:D9" si="2">(5*C4)/(1+2.5*C4)</f>
        <v>3.5278525742318115E-2</v>
      </c>
      <c r="E4" s="1">
        <f>E3*(1-D3)</f>
        <v>97416.434196466784</v>
      </c>
      <c r="F4" s="1">
        <f t="shared" ref="F4:F9" si="3">E4-E5</f>
        <v>3436.7081815248966</v>
      </c>
      <c r="G4" s="1">
        <f t="shared" ref="G4:G9" si="4">E5*5 + F4*2.5</f>
        <v>478490.40052852168</v>
      </c>
      <c r="H4" s="1">
        <f t="shared" si="0"/>
        <v>2861165.0243748543</v>
      </c>
      <c r="I4" s="1">
        <f t="shared" ref="I4:I10" si="5">H4/E4</f>
        <v>29.370455282776369</v>
      </c>
      <c r="K4" s="1">
        <v>8.2025148324969752E-3</v>
      </c>
      <c r="L4" s="1">
        <f t="shared" ref="L4:L9" si="6">(5*K4)/(1+2.5*K4)</f>
        <v>4.0188458103266801E-2</v>
      </c>
      <c r="M4" s="1">
        <f>M3*(1-L3)</f>
        <v>97255.531869014434</v>
      </c>
      <c r="N4" s="1">
        <f t="shared" ref="N4:N9" si="7">M4-M5</f>
        <v>3908.5498678288131</v>
      </c>
      <c r="O4" s="1">
        <f t="shared" ref="O4:O9" si="8">M5*5 + N4*2.5</f>
        <v>476506.28467550018</v>
      </c>
      <c r="P4" s="1">
        <f t="shared" si="1"/>
        <v>2740024.7379411738</v>
      </c>
      <c r="Q4" s="1">
        <f t="shared" ref="Q4:Q10" si="9">P4/M4</f>
        <v>28.173458982585075</v>
      </c>
    </row>
    <row r="5" spans="1:21" x14ac:dyDescent="0.35">
      <c r="B5" s="1" t="s">
        <v>5</v>
      </c>
      <c r="C5" s="1">
        <v>1.0579294525519355E-2</v>
      </c>
      <c r="D5" s="1">
        <f t="shared" si="2"/>
        <v>5.1533502378609618E-2</v>
      </c>
      <c r="E5" s="1">
        <f>E4*(1-D4)</f>
        <v>93979.726014941887</v>
      </c>
      <c r="F5" s="1">
        <f t="shared" si="3"/>
        <v>4843.1044341320958</v>
      </c>
      <c r="G5" s="1">
        <f t="shared" si="4"/>
        <v>457790.8689893792</v>
      </c>
      <c r="H5" s="1">
        <f t="shared" si="0"/>
        <v>2382674.6238463325</v>
      </c>
      <c r="I5" s="1">
        <f t="shared" si="5"/>
        <v>25.353070549147056</v>
      </c>
      <c r="K5" s="1">
        <v>1.1723246039443906E-2</v>
      </c>
      <c r="L5" s="1">
        <f t="shared" si="6"/>
        <v>5.6947214674979971E-2</v>
      </c>
      <c r="M5" s="1">
        <f>M4*(1-L4)</f>
        <v>93346.982001185621</v>
      </c>
      <c r="N5" s="1">
        <f t="shared" si="7"/>
        <v>5315.8506232830114</v>
      </c>
      <c r="O5" s="1">
        <f t="shared" si="8"/>
        <v>453445.28344772058</v>
      </c>
      <c r="P5" s="1">
        <f t="shared" si="1"/>
        <v>2263518.4532656735</v>
      </c>
      <c r="Q5" s="1">
        <f t="shared" si="9"/>
        <v>24.248437439969127</v>
      </c>
    </row>
    <row r="6" spans="1:21" x14ac:dyDescent="0.35">
      <c r="B6" s="1" t="s">
        <v>6</v>
      </c>
      <c r="C6" s="1">
        <v>1.4250559593624897E-2</v>
      </c>
      <c r="D6" s="1">
        <f t="shared" si="2"/>
        <v>6.8801643177522978E-2</v>
      </c>
      <c r="E6" s="1">
        <f t="shared" ref="E6:E10" si="10">E5*(1-D5)</f>
        <v>89136.621580809791</v>
      </c>
      <c r="F6" s="1">
        <f t="shared" si="3"/>
        <v>6132.7460320527753</v>
      </c>
      <c r="G6" s="1">
        <f t="shared" si="4"/>
        <v>430351.24282391701</v>
      </c>
      <c r="H6" s="1">
        <f t="shared" si="0"/>
        <v>1924883.7548569532</v>
      </c>
      <c r="I6" s="1">
        <f t="shared" si="5"/>
        <v>21.594757807955347</v>
      </c>
      <c r="K6" s="1">
        <v>1.6060728674791139E-2</v>
      </c>
      <c r="L6" s="1">
        <f t="shared" si="6"/>
        <v>7.7203771314570832E-2</v>
      </c>
      <c r="M6" s="1">
        <f t="shared" ref="M6:M10" si="11">M5*(1-L5)</f>
        <v>88031.13137790261</v>
      </c>
      <c r="N6" s="1">
        <f t="shared" si="7"/>
        <v>6796.3353354625287</v>
      </c>
      <c r="O6" s="1">
        <f t="shared" si="8"/>
        <v>423164.81855085678</v>
      </c>
      <c r="P6" s="1">
        <f t="shared" si="1"/>
        <v>1810073.1698179529</v>
      </c>
      <c r="Q6" s="1">
        <f t="shared" si="9"/>
        <v>20.561739256168572</v>
      </c>
    </row>
    <row r="7" spans="1:21" x14ac:dyDescent="0.35">
      <c r="B7" s="1" t="s">
        <v>7</v>
      </c>
      <c r="C7" s="1">
        <v>2.0239326525257877E-2</v>
      </c>
      <c r="D7" s="1">
        <f t="shared" si="2"/>
        <v>9.632285817991583E-2</v>
      </c>
      <c r="E7" s="1">
        <f t="shared" si="10"/>
        <v>83003.875548757016</v>
      </c>
      <c r="F7" s="1">
        <f t="shared" si="3"/>
        <v>7995.1705328663083</v>
      </c>
      <c r="G7" s="1">
        <f t="shared" si="4"/>
        <v>395031.45141161932</v>
      </c>
      <c r="H7" s="1">
        <f t="shared" si="0"/>
        <v>1494532.5120330362</v>
      </c>
      <c r="I7" s="1">
        <f t="shared" si="5"/>
        <v>18.00557506685502</v>
      </c>
      <c r="K7" s="1">
        <v>2.3083393619806391E-2</v>
      </c>
      <c r="L7" s="1">
        <f t="shared" si="6"/>
        <v>0.1091198282320186</v>
      </c>
      <c r="M7" s="1">
        <f t="shared" si="11"/>
        <v>81234.796042440081</v>
      </c>
      <c r="N7" s="1">
        <f t="shared" si="7"/>
        <v>8864.3269906141213</v>
      </c>
      <c r="O7" s="1">
        <f t="shared" si="8"/>
        <v>384013.1627356651</v>
      </c>
      <c r="P7" s="1">
        <f t="shared" si="1"/>
        <v>1386908.3512670961</v>
      </c>
      <c r="Q7" s="1">
        <f t="shared" si="9"/>
        <v>17.072836011584538</v>
      </c>
    </row>
    <row r="8" spans="1:21" x14ac:dyDescent="0.35">
      <c r="B8" s="1" t="s">
        <v>8</v>
      </c>
      <c r="C8" s="1">
        <v>3.0205283057361854E-2</v>
      </c>
      <c r="D8" s="1">
        <f t="shared" si="2"/>
        <v>0.14042265052023734</v>
      </c>
      <c r="E8" s="1">
        <f t="shared" si="10"/>
        <v>75008.705015890708</v>
      </c>
      <c r="F8" s="1">
        <f t="shared" si="3"/>
        <v>10532.921170421992</v>
      </c>
      <c r="G8" s="1">
        <f t="shared" si="4"/>
        <v>348711.22215339856</v>
      </c>
      <c r="H8" s="1">
        <f t="shared" si="0"/>
        <v>1099501.0606214169</v>
      </c>
      <c r="I8" s="1">
        <f t="shared" si="5"/>
        <v>14.65831279700784</v>
      </c>
      <c r="K8" s="1">
        <v>3.4605758685508976E-2</v>
      </c>
      <c r="L8" s="1">
        <f t="shared" si="6"/>
        <v>0.15925126620584207</v>
      </c>
      <c r="M8" s="1">
        <f t="shared" si="11"/>
        <v>72370.469051825959</v>
      </c>
      <c r="N8" s="1">
        <f t="shared" si="7"/>
        <v>11525.088832413989</v>
      </c>
      <c r="O8" s="1">
        <f t="shared" si="8"/>
        <v>333039.6231780948</v>
      </c>
      <c r="P8" s="1">
        <f t="shared" si="1"/>
        <v>1002895.1885314311</v>
      </c>
      <c r="Q8" s="1">
        <f t="shared" si="9"/>
        <v>13.857795889276849</v>
      </c>
    </row>
    <row r="9" spans="1:21" x14ac:dyDescent="0.35">
      <c r="B9" s="1" t="s">
        <v>9</v>
      </c>
      <c r="C9" s="1">
        <v>5.0668950485081708E-2</v>
      </c>
      <c r="D9" s="1">
        <f t="shared" si="2"/>
        <v>0.22486106677881276</v>
      </c>
      <c r="E9" s="1">
        <f t="shared" si="10"/>
        <v>64475.783845468715</v>
      </c>
      <c r="F9" s="1">
        <f t="shared" si="3"/>
        <v>14498.093536892236</v>
      </c>
      <c r="G9" s="1">
        <f t="shared" si="4"/>
        <v>286133.685385113</v>
      </c>
      <c r="H9" s="1">
        <f t="shared" si="0"/>
        <v>750789.83846801834</v>
      </c>
      <c r="I9" s="1">
        <f t="shared" si="5"/>
        <v>11.644524404192769</v>
      </c>
      <c r="K9" s="1">
        <v>5.4902869859520607E-2</v>
      </c>
      <c r="L9" s="1">
        <f t="shared" si="6"/>
        <v>0.24138282476202122</v>
      </c>
      <c r="M9" s="1">
        <f t="shared" si="11"/>
        <v>60845.380219411971</v>
      </c>
      <c r="N9" s="1">
        <f t="shared" si="7"/>
        <v>14687.029751080874</v>
      </c>
      <c r="O9" s="1">
        <f t="shared" si="8"/>
        <v>267509.32671935769</v>
      </c>
      <c r="P9" s="1">
        <f t="shared" si="1"/>
        <v>669855.56535333628</v>
      </c>
      <c r="Q9" s="1">
        <f t="shared" si="9"/>
        <v>11.00914421009119</v>
      </c>
    </row>
    <row r="10" spans="1:21" x14ac:dyDescent="0.35">
      <c r="B10" s="1" t="s">
        <v>10</v>
      </c>
      <c r="C10" s="1">
        <v>0.10755843859375153</v>
      </c>
      <c r="D10" s="1">
        <v>1</v>
      </c>
      <c r="E10" s="1">
        <f t="shared" si="10"/>
        <v>49977.690308576479</v>
      </c>
      <c r="F10" s="1">
        <f>E10</f>
        <v>49977.690308576479</v>
      </c>
      <c r="G10" s="1">
        <f>F10*(1/C10)</f>
        <v>464656.15308290534</v>
      </c>
      <c r="H10" s="1">
        <f>G10</f>
        <v>464656.15308290534</v>
      </c>
      <c r="I10" s="1">
        <f t="shared" si="5"/>
        <v>9.2972714467992823</v>
      </c>
      <c r="K10" s="1">
        <v>0.11472295758261618</v>
      </c>
      <c r="L10" s="1">
        <v>1</v>
      </c>
      <c r="M10" s="1">
        <f t="shared" si="11"/>
        <v>46158.350468331097</v>
      </c>
      <c r="N10" s="1">
        <f>M10</f>
        <v>46158.350468331097</v>
      </c>
      <c r="O10" s="1">
        <f>N10*(1/K10)</f>
        <v>402346.23863397859</v>
      </c>
      <c r="P10" s="1">
        <f>O10</f>
        <v>402346.23863397859</v>
      </c>
      <c r="Q10" s="1">
        <f t="shared" si="9"/>
        <v>8.716651148745564</v>
      </c>
    </row>
    <row r="11" spans="1:21" x14ac:dyDescent="0.35">
      <c r="A11" t="s">
        <v>16</v>
      </c>
      <c r="B11" s="1" t="s">
        <v>1</v>
      </c>
      <c r="C11" s="1">
        <v>3.4548143512044588E-3</v>
      </c>
      <c r="D11" s="1">
        <f>(5*C11)/(1+2.5*C11)</f>
        <v>1.7126152561892934E-2</v>
      </c>
      <c r="E11" s="1">
        <v>100000</v>
      </c>
      <c r="F11" s="1">
        <f>E11-E12</f>
        <v>1712.6152561892959</v>
      </c>
      <c r="G11" s="1">
        <f>E12*5 + F11*2.5</f>
        <v>495718.46185952675</v>
      </c>
      <c r="H11" s="1">
        <f t="shared" ref="H11:H17" si="12">H12+G11</f>
        <v>3511067.1177203734</v>
      </c>
      <c r="I11" s="1">
        <f>H11/E11</f>
        <v>35.110671177203734</v>
      </c>
      <c r="K11" s="1">
        <v>3.7057868965293603E-3</v>
      </c>
      <c r="L11" s="1">
        <f>(5*K11)/(1+2.5*K11)</f>
        <v>1.8358849522655773E-2</v>
      </c>
      <c r="M11" s="1">
        <v>100000</v>
      </c>
      <c r="N11" s="1">
        <f>M11-M12</f>
        <v>1835.8849522655801</v>
      </c>
      <c r="O11" s="1">
        <f>M12*5 + N11*2.5</f>
        <v>495410.28761933604</v>
      </c>
      <c r="P11" s="1">
        <f t="shared" ref="P11:P17" si="13">P12+O11</f>
        <v>3381889.5170406546</v>
      </c>
      <c r="Q11" s="1">
        <f>P11/M11</f>
        <v>33.818895170406549</v>
      </c>
      <c r="S11" s="7">
        <f>Q11-Q3</f>
        <v>1.4872594942694519</v>
      </c>
      <c r="T11" s="7">
        <f>I11-I3</f>
        <v>1.563610078543519</v>
      </c>
      <c r="U11" s="7">
        <f>(S11-T11)/S11</f>
        <v>-5.133642418707219E-2</v>
      </c>
    </row>
    <row r="12" spans="1:21" x14ac:dyDescent="0.35">
      <c r="B12" s="1" t="s">
        <v>4</v>
      </c>
      <c r="C12" s="1">
        <v>4.7278131649020191E-3</v>
      </c>
      <c r="D12" s="1">
        <f t="shared" ref="D12:D17" si="14">(5*C12)/(1+2.5*C12)</f>
        <v>2.3362926940608958E-2</v>
      </c>
      <c r="E12" s="1">
        <f>E11*(1-D11)</f>
        <v>98287.384743810704</v>
      </c>
      <c r="F12" s="1">
        <f t="shared" ref="F12:F17" si="15">E12-E13</f>
        <v>2296.2809889531636</v>
      </c>
      <c r="G12" s="1">
        <f t="shared" ref="G12:G17" si="16">E13*5 + F12*2.5</f>
        <v>485696.22124667064</v>
      </c>
      <c r="H12" s="1">
        <f t="shared" si="12"/>
        <v>3015348.6558608469</v>
      </c>
      <c r="I12" s="1">
        <f t="shared" ref="I12:I18" si="17">H12/E12</f>
        <v>30.678898046992014</v>
      </c>
      <c r="K12" s="1">
        <v>5.4324590365012713E-3</v>
      </c>
      <c r="L12" s="1">
        <f t="shared" ref="L12:L17" si="18">(5*K12)/(1+2.5*K12)</f>
        <v>2.6798342931946571E-2</v>
      </c>
      <c r="M12" s="1">
        <f>M11*(1-L11)</f>
        <v>98164.11504773442</v>
      </c>
      <c r="N12" s="1">
        <f t="shared" ref="N12:N17" si="19">M12-M13</f>
        <v>2630.6356186602497</v>
      </c>
      <c r="O12" s="1">
        <f t="shared" ref="O12:O17" si="20">M13*5 + N12*2.5</f>
        <v>484243.98619202146</v>
      </c>
      <c r="P12" s="1">
        <f t="shared" si="13"/>
        <v>2886479.2294213185</v>
      </c>
      <c r="Q12" s="1">
        <f t="shared" ref="Q12:Q18" si="21">P12/M12</f>
        <v>29.404627424366893</v>
      </c>
    </row>
    <row r="13" spans="1:21" x14ac:dyDescent="0.35">
      <c r="B13" s="1" t="s">
        <v>5</v>
      </c>
      <c r="C13" s="1">
        <v>6.758301868968637E-3</v>
      </c>
      <c r="D13" s="1">
        <f t="shared" si="14"/>
        <v>3.3230062363401883E-2</v>
      </c>
      <c r="E13" s="1">
        <f>E12*(1-D12)</f>
        <v>95991.10375485754</v>
      </c>
      <c r="F13" s="1">
        <f t="shared" si="15"/>
        <v>3189.790364105691</v>
      </c>
      <c r="G13" s="1">
        <f t="shared" si="16"/>
        <v>471981.04286402347</v>
      </c>
      <c r="H13" s="1">
        <f t="shared" si="12"/>
        <v>2529652.4346141764</v>
      </c>
      <c r="I13" s="1">
        <f t="shared" si="17"/>
        <v>26.352988304774708</v>
      </c>
      <c r="K13" s="1">
        <v>7.6370445498294918E-3</v>
      </c>
      <c r="L13" s="1">
        <f t="shared" si="18"/>
        <v>3.7469825924498087E-2</v>
      </c>
      <c r="M13" s="1">
        <f>M12*(1-L12)</f>
        <v>95533.47942907417</v>
      </c>
      <c r="N13" s="1">
        <f t="shared" si="19"/>
        <v>3579.6228441690328</v>
      </c>
      <c r="O13" s="1">
        <f t="shared" si="20"/>
        <v>468718.34003494825</v>
      </c>
      <c r="P13" s="1">
        <f t="shared" si="13"/>
        <v>2402235.243229297</v>
      </c>
      <c r="Q13" s="1">
        <f t="shared" si="21"/>
        <v>25.145480491085443</v>
      </c>
    </row>
    <row r="14" spans="1:21" x14ac:dyDescent="0.35">
      <c r="B14" s="1" t="s">
        <v>6</v>
      </c>
      <c r="C14" s="1">
        <v>9.647748025563516E-3</v>
      </c>
      <c r="D14" s="1">
        <f t="shared" si="14"/>
        <v>4.7102653790062871E-2</v>
      </c>
      <c r="E14" s="1">
        <f t="shared" ref="E14:E18" si="22">E13*(1-D13)</f>
        <v>92801.31339075185</v>
      </c>
      <c r="F14" s="1">
        <f t="shared" si="15"/>
        <v>4371.1881359077088</v>
      </c>
      <c r="G14" s="1">
        <f t="shared" si="16"/>
        <v>453078.59661398997</v>
      </c>
      <c r="H14" s="1">
        <f t="shared" si="12"/>
        <v>2057671.3917501529</v>
      </c>
      <c r="I14" s="1">
        <f t="shared" si="17"/>
        <v>22.172869289964282</v>
      </c>
      <c r="K14" s="1">
        <v>1.1282910128589464E-2</v>
      </c>
      <c r="L14" s="1">
        <f t="shared" si="18"/>
        <v>5.4866904754500061E-2</v>
      </c>
      <c r="M14" s="1">
        <f t="shared" ref="M14:M18" si="23">M13*(1-L13)</f>
        <v>91953.856584905137</v>
      </c>
      <c r="N14" s="1">
        <f t="shared" si="19"/>
        <v>5045.2234910529514</v>
      </c>
      <c r="O14" s="1">
        <f t="shared" si="20"/>
        <v>447156.22419689334</v>
      </c>
      <c r="P14" s="1">
        <f t="shared" si="13"/>
        <v>1933516.9031943486</v>
      </c>
      <c r="Q14" s="1">
        <f t="shared" si="21"/>
        <v>21.027034373583291</v>
      </c>
    </row>
    <row r="15" spans="1:21" x14ac:dyDescent="0.35">
      <c r="B15" s="1" t="s">
        <v>7</v>
      </c>
      <c r="C15" s="1">
        <v>1.5298074403906072E-2</v>
      </c>
      <c r="D15" s="1">
        <f t="shared" si="14"/>
        <v>7.3672744213244962E-2</v>
      </c>
      <c r="E15" s="1">
        <f t="shared" si="22"/>
        <v>88430.125254844141</v>
      </c>
      <c r="F15" s="1">
        <f t="shared" si="15"/>
        <v>6514.8899986453471</v>
      </c>
      <c r="G15" s="1">
        <f t="shared" si="16"/>
        <v>425863.40127760731</v>
      </c>
      <c r="H15" s="1">
        <f t="shared" si="12"/>
        <v>1604592.795136163</v>
      </c>
      <c r="I15" s="1">
        <f t="shared" si="17"/>
        <v>18.145318583592807</v>
      </c>
      <c r="K15" s="1">
        <v>1.8414824804388715E-2</v>
      </c>
      <c r="L15" s="1">
        <f t="shared" si="18"/>
        <v>8.8021856362272777E-2</v>
      </c>
      <c r="M15" s="1">
        <f t="shared" si="23"/>
        <v>86908.633093852186</v>
      </c>
      <c r="N15" s="1">
        <f t="shared" si="19"/>
        <v>7649.8592188285256</v>
      </c>
      <c r="O15" s="1">
        <f t="shared" si="20"/>
        <v>415418.51742218959</v>
      </c>
      <c r="P15" s="1">
        <f t="shared" si="13"/>
        <v>1486360.6789974552</v>
      </c>
      <c r="Q15" s="1">
        <f t="shared" si="21"/>
        <v>17.102566523999311</v>
      </c>
    </row>
    <row r="16" spans="1:21" x14ac:dyDescent="0.35">
      <c r="B16" s="1" t="s">
        <v>8</v>
      </c>
      <c r="C16" s="1">
        <v>2.5049577738536628E-2</v>
      </c>
      <c r="D16" s="1">
        <f t="shared" si="14"/>
        <v>0.11786661627479854</v>
      </c>
      <c r="E16" s="1">
        <f t="shared" si="22"/>
        <v>81915.235256198794</v>
      </c>
      <c r="F16" s="1">
        <f t="shared" si="15"/>
        <v>9655.0716010022297</v>
      </c>
      <c r="G16" s="1">
        <f t="shared" si="16"/>
        <v>385438.49727848836</v>
      </c>
      <c r="H16" s="1">
        <f t="shared" si="12"/>
        <v>1178729.3938585557</v>
      </c>
      <c r="I16" s="1">
        <f t="shared" si="17"/>
        <v>14.3896234952137</v>
      </c>
      <c r="K16" s="1">
        <v>2.9940515767416805E-2</v>
      </c>
      <c r="L16" s="1">
        <f t="shared" si="18"/>
        <v>0.13927747988102429</v>
      </c>
      <c r="M16" s="1">
        <f t="shared" si="23"/>
        <v>79258.77387502366</v>
      </c>
      <c r="N16" s="1">
        <f t="shared" si="19"/>
        <v>11038.96228377326</v>
      </c>
      <c r="O16" s="1">
        <f t="shared" si="20"/>
        <v>368696.46366568515</v>
      </c>
      <c r="P16" s="1">
        <f t="shared" si="13"/>
        <v>1070942.1615752655</v>
      </c>
      <c r="Q16" s="1">
        <f t="shared" si="21"/>
        <v>13.511969832689337</v>
      </c>
    </row>
    <row r="17" spans="1:21" x14ac:dyDescent="0.35">
      <c r="B17" s="1" t="s">
        <v>9</v>
      </c>
      <c r="C17" s="1">
        <v>4.6290628178683201E-2</v>
      </c>
      <c r="D17" s="1">
        <f t="shared" si="14"/>
        <v>0.20744611361253873</v>
      </c>
      <c r="E17" s="1">
        <f t="shared" si="22"/>
        <v>72260.163655196564</v>
      </c>
      <c r="F17" s="1">
        <f t="shared" si="15"/>
        <v>14990.090119276545</v>
      </c>
      <c r="G17" s="1">
        <f t="shared" si="16"/>
        <v>323825.59297779144</v>
      </c>
      <c r="H17" s="1">
        <f t="shared" si="12"/>
        <v>793290.89658006746</v>
      </c>
      <c r="I17" s="1">
        <f t="shared" si="17"/>
        <v>10.978260447421755</v>
      </c>
      <c r="K17" s="1">
        <v>5.168686180888938E-2</v>
      </c>
      <c r="L17" s="1">
        <f t="shared" si="18"/>
        <v>0.22886147983980246</v>
      </c>
      <c r="M17" s="1">
        <f t="shared" si="23"/>
        <v>68219.8115912504</v>
      </c>
      <c r="N17" s="1">
        <f t="shared" si="19"/>
        <v>15612.887035166073</v>
      </c>
      <c r="O17" s="1">
        <f t="shared" si="20"/>
        <v>302066.84036833682</v>
      </c>
      <c r="P17" s="1">
        <f t="shared" si="13"/>
        <v>702245.69790958031</v>
      </c>
      <c r="Q17" s="1">
        <f t="shared" si="21"/>
        <v>10.293867448904646</v>
      </c>
    </row>
    <row r="18" spans="1:21" x14ac:dyDescent="0.35">
      <c r="B18" s="1" t="s">
        <v>10</v>
      </c>
      <c r="C18" s="1">
        <v>0.12199000244848417</v>
      </c>
      <c r="D18" s="1">
        <v>1</v>
      </c>
      <c r="E18" s="1">
        <f t="shared" si="22"/>
        <v>57270.073535920019</v>
      </c>
      <c r="F18" s="1">
        <f>E18</f>
        <v>57270.073535920019</v>
      </c>
      <c r="G18" s="1">
        <f>F18*(1/C18)</f>
        <v>469465.30360227608</v>
      </c>
      <c r="H18" s="1">
        <f>G18</f>
        <v>469465.30360227608</v>
      </c>
      <c r="I18" s="1">
        <f t="shared" si="17"/>
        <v>8.1973930644217798</v>
      </c>
      <c r="K18" s="1">
        <v>0.1314585305163517</v>
      </c>
      <c r="L18" s="1">
        <v>1</v>
      </c>
      <c r="M18" s="1">
        <f t="shared" si="23"/>
        <v>52606.924556084326</v>
      </c>
      <c r="N18" s="1">
        <f>M18</f>
        <v>52606.924556084326</v>
      </c>
      <c r="O18" s="1">
        <f>N18*(1/K18)</f>
        <v>400178.85754124355</v>
      </c>
      <c r="P18" s="1">
        <f>O18</f>
        <v>400178.85754124355</v>
      </c>
      <c r="Q18" s="1">
        <f t="shared" si="21"/>
        <v>7.6069616484539448</v>
      </c>
    </row>
    <row r="19" spans="1:21" x14ac:dyDescent="0.35">
      <c r="A19" t="s">
        <v>40</v>
      </c>
      <c r="B19" s="1" t="s">
        <v>1</v>
      </c>
      <c r="C19" s="1">
        <v>7.472575513658989E-3</v>
      </c>
      <c r="D19" s="1">
        <f>(5*C19)/(1+2.5*C19)</f>
        <v>3.6677685629463906E-2</v>
      </c>
      <c r="E19" s="1">
        <v>100000</v>
      </c>
      <c r="F19" s="1">
        <f>E19-E20</f>
        <v>3667.7685629463958</v>
      </c>
      <c r="G19" s="1">
        <f>E20*5 + F19*2.5</f>
        <v>490830.578592634</v>
      </c>
      <c r="H19" s="1">
        <f t="shared" ref="H19:H25" si="24">H20+G19</f>
        <v>2947931.6702561555</v>
      </c>
      <c r="I19" s="1">
        <f>H19/E19</f>
        <v>29.479316702561555</v>
      </c>
      <c r="K19" s="1">
        <v>8.3185738144342155E-3</v>
      </c>
      <c r="L19" s="1">
        <f>(5*K19)/(1+2.5*K19)</f>
        <v>4.0745507786842446E-2</v>
      </c>
      <c r="M19" s="1">
        <v>100000</v>
      </c>
      <c r="N19" s="1">
        <f>M19-M20</f>
        <v>4074.55077868425</v>
      </c>
      <c r="O19" s="1">
        <f>M20*5 + N19*2.5</f>
        <v>489813.62305328937</v>
      </c>
      <c r="P19" s="1">
        <f t="shared" ref="P19:P25" si="25">P20+O19</f>
        <v>2774236.3544208561</v>
      </c>
      <c r="Q19" s="1">
        <f>P19/M19</f>
        <v>27.742363544208562</v>
      </c>
    </row>
    <row r="20" spans="1:21" x14ac:dyDescent="0.35">
      <c r="B20" s="1" t="s">
        <v>4</v>
      </c>
      <c r="C20" s="1">
        <v>1.0881218552366264E-2</v>
      </c>
      <c r="D20" s="1">
        <f t="shared" ref="D20:D25" si="26">(5*C20)/(1+2.5*C20)</f>
        <v>5.2965275904814653E-2</v>
      </c>
      <c r="E20" s="1">
        <f>E19*(1-D19)</f>
        <v>96332.231437053604</v>
      </c>
      <c r="F20" s="1">
        <f t="shared" ref="F20:F25" si="27">E20-E21</f>
        <v>5102.2632165900141</v>
      </c>
      <c r="G20" s="1">
        <f t="shared" ref="G20:G25" si="28">E21*5 + F20*2.5</f>
        <v>468905.49914379301</v>
      </c>
      <c r="H20" s="1">
        <f t="shared" si="24"/>
        <v>2457101.0916635217</v>
      </c>
      <c r="I20" s="1">
        <f t="shared" ref="I20:I26" si="29">H20/E20</f>
        <v>25.506531458985936</v>
      </c>
      <c r="K20" s="1">
        <v>1.3128005126652697E-2</v>
      </c>
      <c r="L20" s="1">
        <f t="shared" ref="L20:L25" si="30">(5*K20)/(1+2.5*K20)</f>
        <v>6.3554176738166379E-2</v>
      </c>
      <c r="M20" s="1">
        <f>M19*(1-L19)</f>
        <v>95925.44922131575</v>
      </c>
      <c r="N20" s="1">
        <f t="shared" ref="N20:N25" si="31">M20-M21</f>
        <v>6096.4629534995038</v>
      </c>
      <c r="O20" s="1">
        <f t="shared" ref="O20:O25" si="32">M21*5 + N20*2.5</f>
        <v>464386.08872283</v>
      </c>
      <c r="P20" s="1">
        <f t="shared" si="25"/>
        <v>2284422.7313675666</v>
      </c>
      <c r="Q20" s="1">
        <f t="shared" ref="Q20:Q26" si="33">P20/M20</f>
        <v>23.814563808786847</v>
      </c>
    </row>
    <row r="21" spans="1:21" x14ac:dyDescent="0.35">
      <c r="B21" s="1" t="s">
        <v>5</v>
      </c>
      <c r="C21" s="1">
        <v>1.6596270419241756E-2</v>
      </c>
      <c r="D21" s="1">
        <f t="shared" si="26"/>
        <v>7.9675559277283467E-2</v>
      </c>
      <c r="E21" s="1">
        <f>E20*(1-D20)</f>
        <v>91229.96822046359</v>
      </c>
      <c r="F21" s="1">
        <f t="shared" si="27"/>
        <v>7268.7987408142362</v>
      </c>
      <c r="G21" s="1">
        <f t="shared" si="28"/>
        <v>437977.84425028233</v>
      </c>
      <c r="H21" s="1">
        <f t="shared" si="24"/>
        <v>1988195.5925197285</v>
      </c>
      <c r="I21" s="1">
        <f t="shared" si="29"/>
        <v>21.793229037580229</v>
      </c>
      <c r="K21" s="1">
        <v>2.0129829105727012E-2</v>
      </c>
      <c r="L21" s="1">
        <f t="shared" si="30"/>
        <v>9.5826707418393164E-2</v>
      </c>
      <c r="M21" s="1">
        <f>M20*(1-L20)</f>
        <v>89828.986267816246</v>
      </c>
      <c r="N21" s="1">
        <f t="shared" si="31"/>
        <v>8608.0159847768809</v>
      </c>
      <c r="O21" s="1">
        <f t="shared" si="32"/>
        <v>427624.89137713902</v>
      </c>
      <c r="P21" s="1">
        <f t="shared" si="25"/>
        <v>1820036.6426447365</v>
      </c>
      <c r="Q21" s="1">
        <f t="shared" si="33"/>
        <v>20.26112859849578</v>
      </c>
    </row>
    <row r="22" spans="1:21" x14ac:dyDescent="0.35">
      <c r="B22" s="1" t="s">
        <v>6</v>
      </c>
      <c r="C22" s="1">
        <v>2.2120527646556025E-2</v>
      </c>
      <c r="D22" s="1">
        <f t="shared" si="26"/>
        <v>0.10480669002232307</v>
      </c>
      <c r="E22" s="1">
        <f t="shared" ref="E22:E26" si="34">E21*(1-D21)</f>
        <v>83961.169479649354</v>
      </c>
      <c r="F22" s="1">
        <f t="shared" si="27"/>
        <v>8799.6922635653318</v>
      </c>
      <c r="G22" s="1">
        <f t="shared" si="28"/>
        <v>397806.61673933343</v>
      </c>
      <c r="H22" s="1">
        <f t="shared" si="24"/>
        <v>1550217.7482694462</v>
      </c>
      <c r="I22" s="1">
        <f t="shared" si="29"/>
        <v>18.463508284567077</v>
      </c>
      <c r="K22" s="1">
        <v>2.7003713405076742E-2</v>
      </c>
      <c r="L22" s="1">
        <f t="shared" si="30"/>
        <v>0.1264799932990732</v>
      </c>
      <c r="M22" s="1">
        <f t="shared" ref="M22:M26" si="35">M21*(1-L21)</f>
        <v>81220.970283039365</v>
      </c>
      <c r="N22" s="1">
        <f t="shared" si="31"/>
        <v>10272.827777143044</v>
      </c>
      <c r="O22" s="1">
        <f t="shared" si="32"/>
        <v>380422.78197233926</v>
      </c>
      <c r="P22" s="1">
        <f t="shared" si="25"/>
        <v>1392411.7512675975</v>
      </c>
      <c r="Q22" s="1">
        <f t="shared" si="33"/>
        <v>17.143500581380795</v>
      </c>
    </row>
    <row r="23" spans="1:21" x14ac:dyDescent="0.35">
      <c r="B23" s="1" t="s">
        <v>7</v>
      </c>
      <c r="C23" s="1">
        <v>3.0571606615446317E-2</v>
      </c>
      <c r="D23" s="1">
        <f t="shared" si="26"/>
        <v>0.142004749712865</v>
      </c>
      <c r="E23" s="1">
        <f t="shared" si="34"/>
        <v>75161.477216084022</v>
      </c>
      <c r="F23" s="1">
        <f t="shared" si="27"/>
        <v>10673.286760119219</v>
      </c>
      <c r="G23" s="1">
        <f t="shared" si="28"/>
        <v>349124.16918012203</v>
      </c>
      <c r="H23" s="1">
        <f t="shared" si="24"/>
        <v>1152411.1315301128</v>
      </c>
      <c r="I23" s="1">
        <f t="shared" si="29"/>
        <v>15.33247049172558</v>
      </c>
      <c r="K23" s="1">
        <v>3.7000130440267981E-2</v>
      </c>
      <c r="L23" s="1">
        <f t="shared" si="30"/>
        <v>0.16933693087455678</v>
      </c>
      <c r="M23" s="1">
        <f t="shared" si="35"/>
        <v>70948.142505896321</v>
      </c>
      <c r="N23" s="1">
        <f t="shared" si="31"/>
        <v>12014.140703199169</v>
      </c>
      <c r="O23" s="1">
        <f t="shared" si="32"/>
        <v>324705.36077148368</v>
      </c>
      <c r="P23" s="1">
        <f t="shared" si="25"/>
        <v>1011988.9692952582</v>
      </c>
      <c r="Q23" s="1">
        <f t="shared" si="33"/>
        <v>14.263783850453228</v>
      </c>
    </row>
    <row r="24" spans="1:21" x14ac:dyDescent="0.35">
      <c r="B24" s="1" t="s">
        <v>8</v>
      </c>
      <c r="C24" s="1">
        <v>4.5277216282442717E-2</v>
      </c>
      <c r="D24" s="1">
        <f t="shared" si="26"/>
        <v>0.20336641816285086</v>
      </c>
      <c r="E24" s="1">
        <f t="shared" si="34"/>
        <v>64488.190455964803</v>
      </c>
      <c r="F24" s="1">
        <f t="shared" si="27"/>
        <v>13114.732306833306</v>
      </c>
      <c r="G24" s="1">
        <f t="shared" si="28"/>
        <v>289654.12151274073</v>
      </c>
      <c r="H24" s="1">
        <f t="shared" si="24"/>
        <v>803286.96234999073</v>
      </c>
      <c r="I24" s="1">
        <f t="shared" si="29"/>
        <v>12.456342109622508</v>
      </c>
      <c r="K24" s="1">
        <v>5.2080602883355177E-2</v>
      </c>
      <c r="L24" s="1">
        <f t="shared" si="30"/>
        <v>0.23040405870628736</v>
      </c>
      <c r="M24" s="1">
        <f t="shared" si="35"/>
        <v>58934.001802697152</v>
      </c>
      <c r="N24" s="1">
        <f t="shared" si="31"/>
        <v>13578.633211145076</v>
      </c>
      <c r="O24" s="1">
        <f t="shared" si="32"/>
        <v>260723.42598562306</v>
      </c>
      <c r="P24" s="1">
        <f t="shared" si="25"/>
        <v>687283.60852377443</v>
      </c>
      <c r="Q24" s="1">
        <f t="shared" si="33"/>
        <v>11.661919901938857</v>
      </c>
    </row>
    <row r="25" spans="1:21" x14ac:dyDescent="0.35">
      <c r="B25" s="1" t="s">
        <v>9</v>
      </c>
      <c r="C25" s="1">
        <v>7.0420510210500803E-2</v>
      </c>
      <c r="D25" s="1">
        <f t="shared" si="26"/>
        <v>0.2993938771036555</v>
      </c>
      <c r="E25" s="1">
        <f t="shared" si="34"/>
        <v>51373.458149131497</v>
      </c>
      <c r="F25" s="1">
        <f t="shared" si="27"/>
        <v>15380.898815490866</v>
      </c>
      <c r="G25" s="1">
        <f t="shared" si="28"/>
        <v>218415.0437069303</v>
      </c>
      <c r="H25" s="1">
        <f t="shared" si="24"/>
        <v>513632.84083725</v>
      </c>
      <c r="I25" s="1">
        <f t="shared" si="29"/>
        <v>9.998019587200659</v>
      </c>
      <c r="K25" s="1">
        <v>7.6592439988566685E-2</v>
      </c>
      <c r="L25" s="1">
        <f t="shared" si="30"/>
        <v>0.32141693221320972</v>
      </c>
      <c r="M25" s="1">
        <f t="shared" si="35"/>
        <v>45355.368591552076</v>
      </c>
      <c r="N25" s="1">
        <f t="shared" si="31"/>
        <v>14577.983432096033</v>
      </c>
      <c r="O25" s="1">
        <f t="shared" si="32"/>
        <v>190331.8843775203</v>
      </c>
      <c r="P25" s="1">
        <f t="shared" si="25"/>
        <v>426560.18253815139</v>
      </c>
      <c r="Q25" s="1">
        <f t="shared" si="33"/>
        <v>9.4048443609739021</v>
      </c>
    </row>
    <row r="26" spans="1:21" x14ac:dyDescent="0.35">
      <c r="B26" s="1" t="s">
        <v>10</v>
      </c>
      <c r="C26" s="1">
        <v>0.12191866372389544</v>
      </c>
      <c r="D26" s="1">
        <v>1</v>
      </c>
      <c r="E26" s="1">
        <f t="shared" si="34"/>
        <v>35992.559333640631</v>
      </c>
      <c r="F26" s="1">
        <f>E26</f>
        <v>35992.559333640631</v>
      </c>
      <c r="G26" s="1">
        <f>F26*(1/C26)</f>
        <v>295217.7971303197</v>
      </c>
      <c r="H26" s="1">
        <f>G26</f>
        <v>295217.7971303197</v>
      </c>
      <c r="I26" s="1">
        <f t="shared" si="29"/>
        <v>8.202189635744876</v>
      </c>
      <c r="K26" s="1">
        <v>0.13028661425875387</v>
      </c>
      <c r="L26" s="1">
        <v>1</v>
      </c>
      <c r="M26" s="1">
        <f t="shared" si="35"/>
        <v>30777.385159456044</v>
      </c>
      <c r="N26" s="1">
        <f>M26</f>
        <v>30777.385159456044</v>
      </c>
      <c r="O26" s="1">
        <f>N26*(1/K26)</f>
        <v>236228.29816063112</v>
      </c>
      <c r="P26" s="1">
        <f>O26</f>
        <v>236228.29816063112</v>
      </c>
      <c r="Q26" s="1">
        <f t="shared" si="33"/>
        <v>7.6753855773238859</v>
      </c>
    </row>
    <row r="27" spans="1:21" x14ac:dyDescent="0.35">
      <c r="A27" t="s">
        <v>17</v>
      </c>
      <c r="B27" s="1" t="s">
        <v>1</v>
      </c>
      <c r="C27" s="1">
        <v>5.4921759472786845E-3</v>
      </c>
      <c r="D27" s="1">
        <f>(5*C27)/(1+2.5*C27)</f>
        <v>2.7088936719670598E-2</v>
      </c>
      <c r="E27" s="1">
        <v>100000</v>
      </c>
      <c r="F27" s="1">
        <f>E27-E28</f>
        <v>2708.8936719670601</v>
      </c>
      <c r="G27" s="1">
        <f>E28*5 + F27*2.5</f>
        <v>493227.76582008234</v>
      </c>
      <c r="H27" s="1">
        <f t="shared" ref="H27:H33" si="36">H28+G27</f>
        <v>3154380.6707005906</v>
      </c>
      <c r="I27" s="1">
        <f>H27/E27</f>
        <v>31.543806707005906</v>
      </c>
      <c r="K27" s="1">
        <v>5.9765049645974008E-3</v>
      </c>
      <c r="L27" s="1">
        <f>(5*K27)/(1+2.5*K27)</f>
        <v>2.9442614986394711E-2</v>
      </c>
      <c r="M27" s="1">
        <v>100000</v>
      </c>
      <c r="N27" s="1">
        <f>M27-M28</f>
        <v>2944.2614986394619</v>
      </c>
      <c r="O27" s="1">
        <f>M28*5 + N27*2.5</f>
        <v>492639.34625340131</v>
      </c>
      <c r="P27" s="1">
        <f t="shared" ref="P27:P33" si="37">P28+O27</f>
        <v>3027087.7076073471</v>
      </c>
      <c r="Q27" s="1">
        <f>P27/M27</f>
        <v>30.270877076073472</v>
      </c>
      <c r="S27" s="7">
        <f>Q27-Q19</f>
        <v>2.5285135318649097</v>
      </c>
      <c r="T27" s="7">
        <f>I27-I19</f>
        <v>2.0644900044443517</v>
      </c>
      <c r="U27" s="7">
        <f>(S27-T27)/S27</f>
        <v>0.18351633146227087</v>
      </c>
    </row>
    <row r="28" spans="1:21" x14ac:dyDescent="0.35">
      <c r="B28" s="1" t="s">
        <v>4</v>
      </c>
      <c r="C28" s="1">
        <v>7.8148350902443806E-3</v>
      </c>
      <c r="D28" s="1">
        <f t="shared" ref="D28:D33" si="38">(5*C28)/(1+2.5*C28)</f>
        <v>3.8325408581642476E-2</v>
      </c>
      <c r="E28" s="1">
        <f>E27*(1-D27)</f>
        <v>97291.10632803294</v>
      </c>
      <c r="F28" s="1">
        <f t="shared" ref="F28:F33" si="39">E28-E29</f>
        <v>3728.7214013818884</v>
      </c>
      <c r="G28" s="1">
        <f t="shared" ref="G28:G33" si="40">E29*5 + F28*2.5</f>
        <v>477133.72813670995</v>
      </c>
      <c r="H28" s="1">
        <f t="shared" si="36"/>
        <v>2661152.9048805083</v>
      </c>
      <c r="I28" s="1">
        <f t="shared" ref="I28:I34" si="41">H28/E28</f>
        <v>27.35247861102529</v>
      </c>
      <c r="K28" s="1">
        <v>8.9790710256839497E-3</v>
      </c>
      <c r="L28" s="1">
        <f t="shared" ref="L28:L33" si="42">(5*K28)/(1+2.5*K28)</f>
        <v>4.3909684684672094E-2</v>
      </c>
      <c r="M28" s="1">
        <f>M27*(1-L27)</f>
        <v>97055.738501360538</v>
      </c>
      <c r="N28" s="1">
        <f t="shared" ref="N28:N33" si="43">M28-M29</f>
        <v>4261.6868744327221</v>
      </c>
      <c r="O28" s="1">
        <f t="shared" ref="O28:O33" si="44">M29*5 + N28*2.5</f>
        <v>474624.47532072087</v>
      </c>
      <c r="P28" s="1">
        <f t="shared" si="37"/>
        <v>2534448.3613539459</v>
      </c>
      <c r="Q28" s="1">
        <f t="shared" ref="Q28:Q34" si="45">P28/M28</f>
        <v>26.113328284225233</v>
      </c>
    </row>
    <row r="29" spans="1:21" x14ac:dyDescent="0.35">
      <c r="B29" s="1" t="s">
        <v>5</v>
      </c>
      <c r="C29" s="1">
        <v>1.1091106036074333E-2</v>
      </c>
      <c r="D29" s="1">
        <f t="shared" si="38"/>
        <v>5.3959357783337977E-2</v>
      </c>
      <c r="E29" s="1">
        <f>E28*(1-D28)</f>
        <v>93562.384926651052</v>
      </c>
      <c r="F29" s="1">
        <f t="shared" si="39"/>
        <v>5048.5662033195549</v>
      </c>
      <c r="G29" s="1">
        <f t="shared" si="40"/>
        <v>455190.50912495638</v>
      </c>
      <c r="H29" s="1">
        <f t="shared" si="36"/>
        <v>2184019.1767437984</v>
      </c>
      <c r="I29" s="1">
        <f t="shared" si="41"/>
        <v>23.342919042262306</v>
      </c>
      <c r="K29" s="1">
        <v>1.2808768300174704E-2</v>
      </c>
      <c r="L29" s="1">
        <f t="shared" si="42"/>
        <v>6.2056667802466749E-2</v>
      </c>
      <c r="M29" s="1">
        <f>M28*(1-L28)</f>
        <v>92794.051626927816</v>
      </c>
      <c r="N29" s="1">
        <f t="shared" si="43"/>
        <v>5758.489635857215</v>
      </c>
      <c r="O29" s="1">
        <f t="shared" si="44"/>
        <v>449574.03404499608</v>
      </c>
      <c r="P29" s="1">
        <f t="shared" si="37"/>
        <v>2059823.8860332251</v>
      </c>
      <c r="Q29" s="1">
        <f t="shared" si="45"/>
        <v>22.197800935717378</v>
      </c>
    </row>
    <row r="30" spans="1:21" x14ac:dyDescent="0.35">
      <c r="B30" s="1" t="s">
        <v>6</v>
      </c>
      <c r="C30" s="1">
        <v>1.5118338212084663E-2</v>
      </c>
      <c r="D30" s="1">
        <f t="shared" si="38"/>
        <v>7.2838691141419429E-2</v>
      </c>
      <c r="E30" s="1">
        <f t="shared" ref="E30:E34" si="46">E29*(1-D29)</f>
        <v>88513.818723331497</v>
      </c>
      <c r="F30" s="1">
        <f t="shared" si="39"/>
        <v>6447.2307037363207</v>
      </c>
      <c r="G30" s="1">
        <f t="shared" si="40"/>
        <v>426451.01685731672</v>
      </c>
      <c r="H30" s="1">
        <f t="shared" si="36"/>
        <v>1728828.6676188419</v>
      </c>
      <c r="I30" s="1">
        <f t="shared" si="41"/>
        <v>19.531737445682445</v>
      </c>
      <c r="K30" s="1">
        <v>1.7705837519883052E-2</v>
      </c>
      <c r="L30" s="1">
        <f t="shared" si="42"/>
        <v>8.4776586437053283E-2</v>
      </c>
      <c r="M30" s="1">
        <f t="shared" ref="M30:M34" si="47">M29*(1-L29)</f>
        <v>87035.561991070601</v>
      </c>
      <c r="N30" s="1">
        <f t="shared" si="43"/>
        <v>7378.577844233514</v>
      </c>
      <c r="O30" s="1">
        <f t="shared" si="44"/>
        <v>416731.3653447692</v>
      </c>
      <c r="P30" s="1">
        <f t="shared" si="37"/>
        <v>1610249.851988229</v>
      </c>
      <c r="Q30" s="1">
        <f t="shared" si="45"/>
        <v>18.501056523923317</v>
      </c>
    </row>
    <row r="31" spans="1:21" x14ac:dyDescent="0.35">
      <c r="B31" s="1" t="s">
        <v>7</v>
      </c>
      <c r="C31" s="1">
        <v>2.2910426099549699E-2</v>
      </c>
      <c r="D31" s="1">
        <f t="shared" si="38"/>
        <v>0.10834647095769057</v>
      </c>
      <c r="E31" s="1">
        <f t="shared" si="46"/>
        <v>82066.588019595176</v>
      </c>
      <c r="F31" s="1">
        <f t="shared" si="39"/>
        <v>8891.6251954618201</v>
      </c>
      <c r="G31" s="1">
        <f t="shared" si="40"/>
        <v>388103.8771093213</v>
      </c>
      <c r="H31" s="1">
        <f t="shared" si="36"/>
        <v>1302377.6507615251</v>
      </c>
      <c r="I31" s="1">
        <f t="shared" si="41"/>
        <v>15.869767248646358</v>
      </c>
      <c r="K31" s="1">
        <v>2.6932434144611949E-2</v>
      </c>
      <c r="L31" s="1">
        <f t="shared" si="42"/>
        <v>0.1261671964491192</v>
      </c>
      <c r="M31" s="1">
        <f t="shared" si="47"/>
        <v>79656.984146837087</v>
      </c>
      <c r="N31" s="1">
        <f t="shared" si="43"/>
        <v>10050.098367398372</v>
      </c>
      <c r="O31" s="1">
        <f t="shared" si="44"/>
        <v>373159.6748156895</v>
      </c>
      <c r="P31" s="1">
        <f t="shared" si="37"/>
        <v>1193518.4866434599</v>
      </c>
      <c r="Q31" s="1">
        <f t="shared" si="45"/>
        <v>14.983224627778611</v>
      </c>
    </row>
    <row r="32" spans="1:21" x14ac:dyDescent="0.35">
      <c r="B32" s="1" t="s">
        <v>8</v>
      </c>
      <c r="C32" s="1">
        <v>3.7003846421437898E-2</v>
      </c>
      <c r="D32" s="1">
        <f t="shared" si="38"/>
        <v>0.16935249757848639</v>
      </c>
      <c r="E32" s="1">
        <f t="shared" si="46"/>
        <v>73174.962824133356</v>
      </c>
      <c r="F32" s="1">
        <f t="shared" si="39"/>
        <v>12392.362714479874</v>
      </c>
      <c r="G32" s="1">
        <f t="shared" si="40"/>
        <v>334893.90733446705</v>
      </c>
      <c r="H32" s="1">
        <f t="shared" si="36"/>
        <v>914273.77365220373</v>
      </c>
      <c r="I32" s="1">
        <f t="shared" si="41"/>
        <v>12.494352417363622</v>
      </c>
      <c r="K32" s="1">
        <v>4.2258581443370739E-2</v>
      </c>
      <c r="L32" s="1">
        <f t="shared" si="42"/>
        <v>0.19110350015348096</v>
      </c>
      <c r="M32" s="1">
        <f t="shared" si="47"/>
        <v>69606.885779438715</v>
      </c>
      <c r="N32" s="1">
        <f t="shared" si="43"/>
        <v>13302.119507234303</v>
      </c>
      <c r="O32" s="1">
        <f t="shared" si="44"/>
        <v>314779.13012910786</v>
      </c>
      <c r="P32" s="1">
        <f t="shared" si="37"/>
        <v>820358.81182777032</v>
      </c>
      <c r="Q32" s="1">
        <f t="shared" si="45"/>
        <v>11.785598545914223</v>
      </c>
    </row>
    <row r="33" spans="2:17" x14ac:dyDescent="0.35">
      <c r="B33" s="1" t="s">
        <v>9</v>
      </c>
      <c r="C33" s="1">
        <v>6.3031000793506958E-2</v>
      </c>
      <c r="D33" s="1">
        <f t="shared" si="38"/>
        <v>0.27225391252632886</v>
      </c>
      <c r="E33" s="1">
        <f t="shared" si="46"/>
        <v>60782.600109653482</v>
      </c>
      <c r="F33" s="1">
        <f t="shared" si="39"/>
        <v>16548.300693376419</v>
      </c>
      <c r="G33" s="1">
        <f t="shared" si="40"/>
        <v>262542.24881482637</v>
      </c>
      <c r="H33" s="1">
        <f t="shared" si="36"/>
        <v>579379.86631773668</v>
      </c>
      <c r="I33" s="1">
        <f t="shared" si="41"/>
        <v>9.5320020083464581</v>
      </c>
      <c r="K33" s="1">
        <v>6.9250009089273451E-2</v>
      </c>
      <c r="L33" s="1">
        <f t="shared" si="42"/>
        <v>0.29515187106197305</v>
      </c>
      <c r="M33" s="1">
        <f t="shared" si="47"/>
        <v>56304.766272204412</v>
      </c>
      <c r="N33" s="1">
        <f t="shared" si="43"/>
        <v>16618.457114948207</v>
      </c>
      <c r="O33" s="1">
        <f t="shared" si="44"/>
        <v>239977.68857365154</v>
      </c>
      <c r="P33" s="1">
        <f t="shared" si="37"/>
        <v>505579.68169866246</v>
      </c>
      <c r="Q33" s="1">
        <f t="shared" si="45"/>
        <v>8.9793407409675812</v>
      </c>
    </row>
    <row r="34" spans="2:17" x14ac:dyDescent="0.35">
      <c r="B34" s="1" t="s">
        <v>10</v>
      </c>
      <c r="C34" s="1">
        <v>0.13961189256787274</v>
      </c>
      <c r="D34" s="1">
        <v>1</v>
      </c>
      <c r="E34" s="1">
        <f t="shared" si="46"/>
        <v>44234.299416277063</v>
      </c>
      <c r="F34" s="1">
        <f>E34</f>
        <v>44234.299416277063</v>
      </c>
      <c r="G34" s="1">
        <f>F34*(1/C34)</f>
        <v>316837.61750291026</v>
      </c>
      <c r="H34" s="1">
        <f>G34</f>
        <v>316837.61750291026</v>
      </c>
      <c r="I34" s="1">
        <f t="shared" si="41"/>
        <v>7.1627135884133004</v>
      </c>
      <c r="K34" s="1">
        <v>0.14942022343400505</v>
      </c>
      <c r="L34" s="1">
        <v>1</v>
      </c>
      <c r="M34" s="1">
        <f t="shared" si="47"/>
        <v>39686.309157256204</v>
      </c>
      <c r="N34" s="1">
        <f>M34</f>
        <v>39686.309157256204</v>
      </c>
      <c r="O34" s="1">
        <f>N34*(1/K34)</f>
        <v>265601.99312501092</v>
      </c>
      <c r="P34" s="1">
        <f>O34</f>
        <v>265601.99312501092</v>
      </c>
      <c r="Q34" s="1">
        <f t="shared" si="45"/>
        <v>6.6925344977928871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6BCB2-65B0-4B5D-85EC-BBE36B54D097}">
  <dimension ref="A1:U34"/>
  <sheetViews>
    <sheetView topLeftCell="A14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5.1376058701808362E-3</v>
      </c>
      <c r="D3" s="1">
        <f>(5*C3)/(1+2.5*C3)</f>
        <v>2.536227590695242E-2</v>
      </c>
      <c r="E3" s="1">
        <v>100000</v>
      </c>
      <c r="F3" s="1">
        <f>E3-E4</f>
        <v>2536.2275906952418</v>
      </c>
      <c r="G3" s="1">
        <f>E4*5 + F3*2.5</f>
        <v>493659.43102326186</v>
      </c>
      <c r="H3" s="1">
        <f t="shared" ref="H3:H9" si="0">H4+G3</f>
        <v>3354830.0880560153</v>
      </c>
      <c r="I3" s="1">
        <f>H3/E3</f>
        <v>33.548300880560156</v>
      </c>
      <c r="K3" s="1">
        <v>5.3426266988441506E-3</v>
      </c>
      <c r="L3" s="1">
        <f>(5*K3)/(1+2.5*K3)</f>
        <v>2.6361040497295353E-2</v>
      </c>
      <c r="M3" s="1">
        <v>100000</v>
      </c>
      <c r="N3" s="1">
        <f>M3-M4</f>
        <v>2636.1040497295326</v>
      </c>
      <c r="O3" s="1">
        <f>M4*5 + N3*2.5</f>
        <v>493409.73987567617</v>
      </c>
      <c r="P3" s="1">
        <f t="shared" ref="P3:P9" si="1">P4+O3</f>
        <v>3244918.2047518152</v>
      </c>
      <c r="Q3" s="1">
        <f>P3/M3</f>
        <v>32.44918204751815</v>
      </c>
    </row>
    <row r="4" spans="1:21" x14ac:dyDescent="0.35">
      <c r="B4" s="1" t="s">
        <v>4</v>
      </c>
      <c r="C4" s="1">
        <v>7.2320861855958004E-3</v>
      </c>
      <c r="D4" s="1">
        <f t="shared" ref="D4:D9" si="2">(5*C4)/(1+2.5*C4)</f>
        <v>3.5518253256202316E-2</v>
      </c>
      <c r="E4" s="1">
        <f>E3*(1-D3)</f>
        <v>97463.772409304758</v>
      </c>
      <c r="F4" s="1">
        <f t="shared" ref="F4:F9" si="3">E4-E5</f>
        <v>3461.7429517385463</v>
      </c>
      <c r="G4" s="1">
        <f t="shared" ref="G4:G9" si="4">E5*5 + F4*2.5</f>
        <v>478664.50466717745</v>
      </c>
      <c r="H4" s="1">
        <f t="shared" si="0"/>
        <v>2861170.6570327533</v>
      </c>
      <c r="I4" s="1">
        <f t="shared" ref="I4:I10" si="5">H4/E4</f>
        <v>29.356247827316814</v>
      </c>
      <c r="K4" s="1">
        <v>8.2125568131002826E-3</v>
      </c>
      <c r="L4" s="1">
        <f t="shared" ref="L4:L9" si="6">(5*K4)/(1+2.5*K4)</f>
        <v>4.0236669235338557E-2</v>
      </c>
      <c r="M4" s="1">
        <f>M3*(1-L3)</f>
        <v>97363.895950270467</v>
      </c>
      <c r="N4" s="1">
        <f t="shared" ref="N4:N9" si="7">M4-M5</f>
        <v>3917.5988768149546</v>
      </c>
      <c r="O4" s="1">
        <f t="shared" ref="O4:O9" si="8">M5*5 + N4*2.5</f>
        <v>477025.48255931499</v>
      </c>
      <c r="P4" s="1">
        <f t="shared" si="1"/>
        <v>2751508.4648761391</v>
      </c>
      <c r="Q4" s="1">
        <f t="shared" ref="Q4:Q10" si="9">P4/M4</f>
        <v>28.260048943414283</v>
      </c>
    </row>
    <row r="5" spans="1:21" x14ac:dyDescent="0.35">
      <c r="B5" s="1" t="s">
        <v>5</v>
      </c>
      <c r="C5" s="1">
        <v>1.0613124213384935E-2</v>
      </c>
      <c r="D5" s="1">
        <f t="shared" si="2"/>
        <v>5.1694033081463663E-2</v>
      </c>
      <c r="E5" s="1">
        <f>E4*(1-D4)</f>
        <v>94002.029457566212</v>
      </c>
      <c r="F5" s="1">
        <f t="shared" si="3"/>
        <v>4859.3440205041552</v>
      </c>
      <c r="G5" s="1">
        <f t="shared" si="4"/>
        <v>457861.78723657067</v>
      </c>
      <c r="H5" s="1">
        <f t="shared" si="0"/>
        <v>2382506.152365576</v>
      </c>
      <c r="I5" s="1">
        <f t="shared" si="5"/>
        <v>25.34526292797829</v>
      </c>
      <c r="K5" s="1">
        <v>1.1648099086330918E-2</v>
      </c>
      <c r="L5" s="1">
        <f t="shared" si="6"/>
        <v>5.659250759172376E-2</v>
      </c>
      <c r="M5" s="1">
        <f>M4*(1-L4)</f>
        <v>93446.297073455513</v>
      </c>
      <c r="N5" s="1">
        <f t="shared" si="7"/>
        <v>5288.3602765480027</v>
      </c>
      <c r="O5" s="1">
        <f t="shared" si="8"/>
        <v>454010.58467590756</v>
      </c>
      <c r="P5" s="1">
        <f t="shared" si="1"/>
        <v>2274482.9823168241</v>
      </c>
      <c r="Q5" s="1">
        <f t="shared" si="9"/>
        <v>24.340001193722173</v>
      </c>
    </row>
    <row r="6" spans="1:21" x14ac:dyDescent="0.35">
      <c r="B6" s="1" t="s">
        <v>6</v>
      </c>
      <c r="C6" s="1">
        <v>1.43313703293037E-2</v>
      </c>
      <c r="D6" s="1">
        <f t="shared" si="2"/>
        <v>6.9178301985260565E-2</v>
      </c>
      <c r="E6" s="1">
        <f t="shared" ref="E6:E10" si="10">E5*(1-D5)</f>
        <v>89142.685437062057</v>
      </c>
      <c r="F6" s="1">
        <f t="shared" si="3"/>
        <v>6166.7396129421686</v>
      </c>
      <c r="G6" s="1">
        <f t="shared" si="4"/>
        <v>430296.57815295487</v>
      </c>
      <c r="H6" s="1">
        <f t="shared" si="0"/>
        <v>1924644.3651290054</v>
      </c>
      <c r="I6" s="1">
        <f t="shared" si="5"/>
        <v>21.590603375841461</v>
      </c>
      <c r="K6" s="1">
        <v>1.6124808518514142E-2</v>
      </c>
      <c r="L6" s="1">
        <f t="shared" si="6"/>
        <v>7.7499866330592596E-2</v>
      </c>
      <c r="M6" s="1">
        <f t="shared" ref="M6:M10" si="11">M5*(1-L5)</f>
        <v>88157.93679690751</v>
      </c>
      <c r="N6" s="1">
        <f t="shared" si="7"/>
        <v>6832.2283177411591</v>
      </c>
      <c r="O6" s="1">
        <f t="shared" si="8"/>
        <v>423709.1131901847</v>
      </c>
      <c r="P6" s="1">
        <f t="shared" si="1"/>
        <v>1820472.3976409165</v>
      </c>
      <c r="Q6" s="1">
        <f t="shared" si="9"/>
        <v>20.650124807648368</v>
      </c>
    </row>
    <row r="7" spans="1:21" x14ac:dyDescent="0.35">
      <c r="B7" s="1" t="s">
        <v>7</v>
      </c>
      <c r="C7" s="1">
        <v>1.9629973280428151E-2</v>
      </c>
      <c r="D7" s="1">
        <f t="shared" si="2"/>
        <v>9.3558489766458752E-2</v>
      </c>
      <c r="E7" s="1">
        <f t="shared" si="10"/>
        <v>82975.945824119888</v>
      </c>
      <c r="F7" s="1">
        <f t="shared" si="3"/>
        <v>7763.1041782481625</v>
      </c>
      <c r="G7" s="1">
        <f t="shared" si="4"/>
        <v>395471.96867497906</v>
      </c>
      <c r="H7" s="1">
        <f t="shared" si="0"/>
        <v>1494347.7869760506</v>
      </c>
      <c r="I7" s="1">
        <f t="shared" si="5"/>
        <v>18.009409499754874</v>
      </c>
      <c r="K7" s="1">
        <v>2.2411800810887915E-2</v>
      </c>
      <c r="L7" s="1">
        <f t="shared" si="6"/>
        <v>0.10611351656305448</v>
      </c>
      <c r="M7" s="1">
        <f t="shared" si="11"/>
        <v>81325.708479166351</v>
      </c>
      <c r="N7" s="1">
        <f t="shared" si="7"/>
        <v>8629.756913706151</v>
      </c>
      <c r="O7" s="1">
        <f t="shared" si="8"/>
        <v>385054.15011156636</v>
      </c>
      <c r="P7" s="1">
        <f t="shared" si="1"/>
        <v>1396763.2844507319</v>
      </c>
      <c r="Q7" s="1">
        <f t="shared" si="9"/>
        <v>17.174929189931969</v>
      </c>
    </row>
    <row r="8" spans="1:21" x14ac:dyDescent="0.35">
      <c r="B8" s="1" t="s">
        <v>8</v>
      </c>
      <c r="C8" s="1">
        <v>3.0845855466876584E-2</v>
      </c>
      <c r="D8" s="1">
        <f t="shared" si="2"/>
        <v>0.14318743037902107</v>
      </c>
      <c r="E8" s="1">
        <f t="shared" si="10"/>
        <v>75212.841645871726</v>
      </c>
      <c r="F8" s="1">
        <f t="shared" si="3"/>
        <v>10769.533526776591</v>
      </c>
      <c r="G8" s="1">
        <f t="shared" si="4"/>
        <v>349140.37441241718</v>
      </c>
      <c r="H8" s="1">
        <f t="shared" si="0"/>
        <v>1098875.8183010714</v>
      </c>
      <c r="I8" s="1">
        <f t="shared" si="5"/>
        <v>14.610215413412536</v>
      </c>
      <c r="K8" s="1">
        <v>3.4808759512178912E-2</v>
      </c>
      <c r="L8" s="1">
        <f t="shared" si="6"/>
        <v>0.16011066359947115</v>
      </c>
      <c r="M8" s="1">
        <f t="shared" si="11"/>
        <v>72695.9515654602</v>
      </c>
      <c r="N8" s="1">
        <f t="shared" si="7"/>
        <v>11639.397046140846</v>
      </c>
      <c r="O8" s="1">
        <f t="shared" si="8"/>
        <v>334381.26521194883</v>
      </c>
      <c r="P8" s="1">
        <f t="shared" si="1"/>
        <v>1011709.1343391656</v>
      </c>
      <c r="Q8" s="1">
        <f t="shared" si="9"/>
        <v>13.916994173027042</v>
      </c>
    </row>
    <row r="9" spans="1:21" x14ac:dyDescent="0.35">
      <c r="B9" s="1" t="s">
        <v>9</v>
      </c>
      <c r="C9" s="1">
        <v>4.9797662424789793E-2</v>
      </c>
      <c r="D9" s="1">
        <f t="shared" si="2"/>
        <v>0.22142250431599966</v>
      </c>
      <c r="E9" s="1">
        <f t="shared" si="10"/>
        <v>64443.308119095134</v>
      </c>
      <c r="F9" s="1">
        <f t="shared" si="3"/>
        <v>14269.198670137637</v>
      </c>
      <c r="G9" s="1">
        <f t="shared" si="4"/>
        <v>286543.54392013157</v>
      </c>
      <c r="H9" s="1">
        <f t="shared" si="0"/>
        <v>749735.44388865423</v>
      </c>
      <c r="I9" s="1">
        <f t="shared" si="5"/>
        <v>11.634030992063563</v>
      </c>
      <c r="K9" s="1">
        <v>5.3914385577188702E-2</v>
      </c>
      <c r="L9" s="1">
        <f t="shared" si="6"/>
        <v>0.23755310380230502</v>
      </c>
      <c r="M9" s="1">
        <f t="shared" si="11"/>
        <v>61056.554519319354</v>
      </c>
      <c r="N9" s="1">
        <f t="shared" si="7"/>
        <v>14504.174033538962</v>
      </c>
      <c r="O9" s="1">
        <f t="shared" si="8"/>
        <v>269022.33751274936</v>
      </c>
      <c r="P9" s="1">
        <f t="shared" si="1"/>
        <v>677327.86912721675</v>
      </c>
      <c r="Q9" s="1">
        <f t="shared" si="9"/>
        <v>11.09345056332811</v>
      </c>
    </row>
    <row r="10" spans="1:21" x14ac:dyDescent="0.35">
      <c r="B10" s="1" t="s">
        <v>10</v>
      </c>
      <c r="C10" s="1">
        <v>0.10832251050237969</v>
      </c>
      <c r="D10" s="1">
        <v>1</v>
      </c>
      <c r="E10" s="1">
        <f t="shared" si="10"/>
        <v>50174.109448957497</v>
      </c>
      <c r="F10" s="1">
        <f>E10</f>
        <v>50174.109448957497</v>
      </c>
      <c r="G10" s="1">
        <f>F10*(1/C10)</f>
        <v>463191.8999685226</v>
      </c>
      <c r="H10" s="1">
        <f>G10</f>
        <v>463191.8999685226</v>
      </c>
      <c r="I10" s="1">
        <f t="shared" si="5"/>
        <v>9.2316915049529928</v>
      </c>
      <c r="K10" s="1">
        <v>0.11401359247255151</v>
      </c>
      <c r="L10" s="1">
        <v>1</v>
      </c>
      <c r="M10" s="1">
        <f t="shared" si="11"/>
        <v>46552.380485780392</v>
      </c>
      <c r="N10" s="1">
        <f>M10</f>
        <v>46552.380485780392</v>
      </c>
      <c r="O10" s="1">
        <f>N10*(1/K10)</f>
        <v>408305.53161446744</v>
      </c>
      <c r="P10" s="1">
        <f>O10</f>
        <v>408305.53161446744</v>
      </c>
      <c r="Q10" s="1">
        <f t="shared" si="9"/>
        <v>8.7708840526251066</v>
      </c>
    </row>
    <row r="11" spans="1:21" x14ac:dyDescent="0.35">
      <c r="A11" t="s">
        <v>16</v>
      </c>
      <c r="B11" s="1" t="s">
        <v>1</v>
      </c>
      <c r="C11" s="1">
        <v>3.4280111207009014E-3</v>
      </c>
      <c r="D11" s="1">
        <f>(5*C11)/(1+2.5*C11)</f>
        <v>1.6994413011521312E-2</v>
      </c>
      <c r="E11" s="1">
        <v>100000</v>
      </c>
      <c r="F11" s="1">
        <f>E11-E12</f>
        <v>1699.4413011521247</v>
      </c>
      <c r="G11" s="1">
        <f>E12*5 + F11*2.5</f>
        <v>495751.39674711972</v>
      </c>
      <c r="H11" s="1">
        <f t="shared" ref="H11:H17" si="12">H12+G11</f>
        <v>3496890.1282189344</v>
      </c>
      <c r="I11" s="1">
        <f>H11/E11</f>
        <v>34.968901282189343</v>
      </c>
      <c r="K11" s="1">
        <v>3.6450304045617982E-3</v>
      </c>
      <c r="L11" s="1">
        <f>(5*K11)/(1+2.5*K11)</f>
        <v>1.8060573672409586E-2</v>
      </c>
      <c r="M11" s="1">
        <v>100000</v>
      </c>
      <c r="N11" s="1">
        <f>M11-M12</f>
        <v>1806.0573672409519</v>
      </c>
      <c r="O11" s="1">
        <f>M12*5 + N11*2.5</f>
        <v>495484.85658189759</v>
      </c>
      <c r="P11" s="1">
        <f t="shared" ref="P11:P17" si="13">P12+O11</f>
        <v>3375055.7849634113</v>
      </c>
      <c r="Q11" s="1">
        <f>P11/M11</f>
        <v>33.750557849634113</v>
      </c>
      <c r="S11" s="7">
        <f>Q11-Q3</f>
        <v>1.3013758021159632</v>
      </c>
      <c r="T11" s="7">
        <f>I11-I3</f>
        <v>1.4206004016291871</v>
      </c>
      <c r="U11" s="7">
        <f>(S11-T11)/S11</f>
        <v>-9.1614274154607392E-2</v>
      </c>
    </row>
    <row r="12" spans="1:21" x14ac:dyDescent="0.35">
      <c r="B12" s="1" t="s">
        <v>4</v>
      </c>
      <c r="C12" s="1">
        <v>4.7723261905397614E-3</v>
      </c>
      <c r="D12" s="1">
        <f t="shared" ref="D12:D17" si="14">(5*C12)/(1+2.5*C12)</f>
        <v>2.358029875932412E-2</v>
      </c>
      <c r="E12" s="1">
        <f>E11*(1-D11)</f>
        <v>98300.558698847875</v>
      </c>
      <c r="F12" s="1">
        <f t="shared" ref="F12:F17" si="15">E12-E13</f>
        <v>2317.9565423273016</v>
      </c>
      <c r="G12" s="1">
        <f t="shared" ref="G12:G17" si="16">E13*5 + F12*2.5</f>
        <v>485707.90213842114</v>
      </c>
      <c r="H12" s="1">
        <f t="shared" si="12"/>
        <v>3001138.7314718147</v>
      </c>
      <c r="I12" s="1">
        <f t="shared" ref="I12:I18" si="17">H12/E12</f>
        <v>30.530230663958466</v>
      </c>
      <c r="K12" s="1">
        <v>5.4471885861690173E-3</v>
      </c>
      <c r="L12" s="1">
        <f t="shared" ref="L12:L17" si="18">(5*K12)/(1+2.5*K12)</f>
        <v>2.6870027660884054E-2</v>
      </c>
      <c r="M12" s="1">
        <f>M11*(1-L11)</f>
        <v>98193.942632759048</v>
      </c>
      <c r="N12" s="1">
        <f t="shared" ref="N12:N17" si="19">M12-M13</f>
        <v>2638.4739546735073</v>
      </c>
      <c r="O12" s="1">
        <f t="shared" ref="O12:O17" si="20">M13*5 + N12*2.5</f>
        <v>484373.52827711147</v>
      </c>
      <c r="P12" s="1">
        <f t="shared" si="13"/>
        <v>2879570.9283815138</v>
      </c>
      <c r="Q12" s="1">
        <f t="shared" ref="Q12:Q18" si="21">P12/M12</f>
        <v>29.325341779492245</v>
      </c>
    </row>
    <row r="13" spans="1:21" x14ac:dyDescent="0.35">
      <c r="B13" s="1" t="s">
        <v>5</v>
      </c>
      <c r="C13" s="1">
        <v>6.8298555906856672E-3</v>
      </c>
      <c r="D13" s="1">
        <f t="shared" si="14"/>
        <v>3.3575980213002024E-2</v>
      </c>
      <c r="E13" s="1">
        <f>E12*(1-D12)</f>
        <v>95982.602156520574</v>
      </c>
      <c r="F13" s="1">
        <f t="shared" si="15"/>
        <v>3222.7099507997773</v>
      </c>
      <c r="G13" s="1">
        <f t="shared" si="16"/>
        <v>471856.23590560339</v>
      </c>
      <c r="H13" s="1">
        <f t="shared" si="12"/>
        <v>2515430.8293333934</v>
      </c>
      <c r="I13" s="1">
        <f t="shared" si="17"/>
        <v>26.207153930161578</v>
      </c>
      <c r="K13" s="1">
        <v>7.7000483376076529E-3</v>
      </c>
      <c r="L13" s="1">
        <f t="shared" si="18"/>
        <v>3.777310485492711E-2</v>
      </c>
      <c r="M13" s="1">
        <f>M12*(1-L12)</f>
        <v>95555.468678085541</v>
      </c>
      <c r="N13" s="1">
        <f t="shared" si="19"/>
        <v>3609.4267378390359</v>
      </c>
      <c r="O13" s="1">
        <f t="shared" si="20"/>
        <v>468753.77654583007</v>
      </c>
      <c r="P13" s="1">
        <f t="shared" si="13"/>
        <v>2395197.4001044026</v>
      </c>
      <c r="Q13" s="1">
        <f t="shared" si="21"/>
        <v>25.066042093033147</v>
      </c>
    </row>
    <row r="14" spans="1:21" x14ac:dyDescent="0.35">
      <c r="B14" s="1" t="s">
        <v>6</v>
      </c>
      <c r="C14" s="1">
        <v>9.7197350108895637E-3</v>
      </c>
      <c r="D14" s="1">
        <f t="shared" si="14"/>
        <v>4.7445774173563937E-2</v>
      </c>
      <c r="E14" s="1">
        <f t="shared" ref="E14:E18" si="22">E13*(1-D13)</f>
        <v>92759.892205720796</v>
      </c>
      <c r="F14" s="1">
        <f t="shared" si="15"/>
        <v>4401.0648979567632</v>
      </c>
      <c r="G14" s="1">
        <f t="shared" si="16"/>
        <v>452796.79878371209</v>
      </c>
      <c r="H14" s="1">
        <f t="shared" si="12"/>
        <v>2043574.5934277899</v>
      </c>
      <c r="I14" s="1">
        <f t="shared" si="17"/>
        <v>22.030799571172381</v>
      </c>
      <c r="K14" s="1">
        <v>1.1316708934863289E-2</v>
      </c>
      <c r="L14" s="1">
        <f t="shared" si="18"/>
        <v>5.5026740655242476E-2</v>
      </c>
      <c r="M14" s="1">
        <f t="shared" ref="M14:M18" si="23">M13*(1-L13)</f>
        <v>91946.041940246505</v>
      </c>
      <c r="N14" s="1">
        <f t="shared" si="19"/>
        <v>5059.4910041219991</v>
      </c>
      <c r="O14" s="1">
        <f t="shared" si="20"/>
        <v>447081.48219092755</v>
      </c>
      <c r="P14" s="1">
        <f t="shared" si="13"/>
        <v>1926443.6235585727</v>
      </c>
      <c r="Q14" s="1">
        <f t="shared" si="21"/>
        <v>20.9518929026931</v>
      </c>
    </row>
    <row r="15" spans="1:21" x14ac:dyDescent="0.35">
      <c r="B15" s="1" t="s">
        <v>7</v>
      </c>
      <c r="C15" s="1">
        <v>1.5216039692522013E-2</v>
      </c>
      <c r="D15" s="1">
        <f t="shared" si="14"/>
        <v>7.3292157517758111E-2</v>
      </c>
      <c r="E15" s="1">
        <f t="shared" si="22"/>
        <v>88358.827307764033</v>
      </c>
      <c r="F15" s="1">
        <f t="shared" si="15"/>
        <v>6476.0090891250293</v>
      </c>
      <c r="G15" s="1">
        <f t="shared" si="16"/>
        <v>425604.11381600762</v>
      </c>
      <c r="H15" s="1">
        <f t="shared" si="12"/>
        <v>1590777.7946440778</v>
      </c>
      <c r="I15" s="1">
        <f t="shared" si="17"/>
        <v>18.00360918217276</v>
      </c>
      <c r="K15" s="1">
        <v>1.8137589576995371E-2</v>
      </c>
      <c r="L15" s="1">
        <f t="shared" si="18"/>
        <v>8.6754169101821627E-2</v>
      </c>
      <c r="M15" s="1">
        <f t="shared" si="23"/>
        <v>86886.550936124506</v>
      </c>
      <c r="N15" s="1">
        <f t="shared" si="19"/>
        <v>7537.7705325865827</v>
      </c>
      <c r="O15" s="1">
        <f t="shared" si="20"/>
        <v>415588.32834915607</v>
      </c>
      <c r="P15" s="1">
        <f t="shared" si="13"/>
        <v>1479362.1413676452</v>
      </c>
      <c r="Q15" s="1">
        <f t="shared" si="21"/>
        <v>17.026365132794979</v>
      </c>
    </row>
    <row r="16" spans="1:21" x14ac:dyDescent="0.35">
      <c r="B16" s="1" t="s">
        <v>8</v>
      </c>
      <c r="C16" s="1">
        <v>2.534935490274827E-2</v>
      </c>
      <c r="D16" s="1">
        <f t="shared" si="14"/>
        <v>0.11919310378897428</v>
      </c>
      <c r="E16" s="1">
        <f t="shared" si="22"/>
        <v>81882.818218639004</v>
      </c>
      <c r="F16" s="1">
        <f t="shared" si="15"/>
        <v>9759.8672504679562</v>
      </c>
      <c r="G16" s="1">
        <f t="shared" si="16"/>
        <v>385014.42296702514</v>
      </c>
      <c r="H16" s="1">
        <f t="shared" si="12"/>
        <v>1165173.6808280703</v>
      </c>
      <c r="I16" s="1">
        <f t="shared" si="17"/>
        <v>14.229770129758938</v>
      </c>
      <c r="K16" s="1">
        <v>2.9959966064984772E-2</v>
      </c>
      <c r="L16" s="1">
        <f t="shared" si="18"/>
        <v>0.13936165424506794</v>
      </c>
      <c r="M16" s="1">
        <f t="shared" si="23"/>
        <v>79348.780403537923</v>
      </c>
      <c r="N16" s="1">
        <f t="shared" si="19"/>
        <v>11058.177299365678</v>
      </c>
      <c r="O16" s="1">
        <f t="shared" si="20"/>
        <v>369098.45876927546</v>
      </c>
      <c r="P16" s="1">
        <f t="shared" si="13"/>
        <v>1063773.8130184892</v>
      </c>
      <c r="Q16" s="1">
        <f t="shared" si="21"/>
        <v>13.406303255179694</v>
      </c>
    </row>
    <row r="17" spans="1:21" x14ac:dyDescent="0.35">
      <c r="B17" s="1" t="s">
        <v>9</v>
      </c>
      <c r="C17" s="1">
        <v>4.6898299561084211E-2</v>
      </c>
      <c r="D17" s="1">
        <f t="shared" si="14"/>
        <v>0.20988354445360302</v>
      </c>
      <c r="E17" s="1">
        <f t="shared" si="22"/>
        <v>72122.950968171048</v>
      </c>
      <c r="F17" s="1">
        <f t="shared" si="15"/>
        <v>15137.420585653163</v>
      </c>
      <c r="G17" s="1">
        <f t="shared" si="16"/>
        <v>322771.20337672235</v>
      </c>
      <c r="H17" s="1">
        <f t="shared" si="12"/>
        <v>780159.25786104519</v>
      </c>
      <c r="I17" s="1">
        <f t="shared" si="17"/>
        <v>10.8170734473322</v>
      </c>
      <c r="K17" s="1">
        <v>5.2111420983909196E-2</v>
      </c>
      <c r="L17" s="1">
        <f t="shared" si="18"/>
        <v>0.23052468292219436</v>
      </c>
      <c r="M17" s="1">
        <f t="shared" si="23"/>
        <v>68290.603104172245</v>
      </c>
      <c r="N17" s="1">
        <f t="shared" si="19"/>
        <v>15742.669627154726</v>
      </c>
      <c r="O17" s="1">
        <f t="shared" si="20"/>
        <v>302096.34145297442</v>
      </c>
      <c r="P17" s="1">
        <f t="shared" si="13"/>
        <v>694675.35424921382</v>
      </c>
      <c r="Q17" s="1">
        <f t="shared" si="21"/>
        <v>10.172341766985689</v>
      </c>
    </row>
    <row r="18" spans="1:21" x14ac:dyDescent="0.35">
      <c r="B18" s="1" t="s">
        <v>10</v>
      </c>
      <c r="C18" s="1">
        <v>0.12458902199963573</v>
      </c>
      <c r="D18" s="1">
        <v>1</v>
      </c>
      <c r="E18" s="1">
        <f t="shared" si="22"/>
        <v>56985.530382517885</v>
      </c>
      <c r="F18" s="1">
        <f>E18</f>
        <v>56985.530382517885</v>
      </c>
      <c r="G18" s="1">
        <f>F18*(1/C18)</f>
        <v>457388.05448432278</v>
      </c>
      <c r="H18" s="1">
        <f>G18</f>
        <v>457388.05448432278</v>
      </c>
      <c r="I18" s="1">
        <f t="shared" si="17"/>
        <v>8.0263893555800099</v>
      </c>
      <c r="K18" s="1">
        <v>0.13385313978638874</v>
      </c>
      <c r="L18" s="1">
        <v>1</v>
      </c>
      <c r="M18" s="1">
        <f t="shared" si="23"/>
        <v>52547.933477017519</v>
      </c>
      <c r="N18" s="1">
        <f>M18</f>
        <v>52547.933477017519</v>
      </c>
      <c r="O18" s="1">
        <f>N18*(1/K18)</f>
        <v>392579.01279623935</v>
      </c>
      <c r="P18" s="1">
        <f>O18</f>
        <v>392579.01279623935</v>
      </c>
      <c r="Q18" s="1">
        <f t="shared" si="21"/>
        <v>7.4708744344425755</v>
      </c>
    </row>
    <row r="19" spans="1:21" x14ac:dyDescent="0.35">
      <c r="A19" t="s">
        <v>40</v>
      </c>
      <c r="B19" s="1" t="s">
        <v>1</v>
      </c>
      <c r="C19" s="1">
        <v>7.6855894834804784E-3</v>
      </c>
      <c r="D19" s="1">
        <f>(5*C19)/(1+2.5*C19)</f>
        <v>3.7703513107823015E-2</v>
      </c>
      <c r="E19" s="1">
        <v>100000</v>
      </c>
      <c r="F19" s="1">
        <f>E19-E20</f>
        <v>3770.3513107823092</v>
      </c>
      <c r="G19" s="1">
        <f>E20*5 + F19*2.5</f>
        <v>490574.1217230442</v>
      </c>
      <c r="H19" s="1">
        <f t="shared" ref="H19:H25" si="24">H20+G19</f>
        <v>2936903.4561990262</v>
      </c>
      <c r="I19" s="1">
        <f>H19/E19</f>
        <v>29.369034561990262</v>
      </c>
      <c r="K19" s="1">
        <v>8.362459975144931E-3</v>
      </c>
      <c r="L19" s="1">
        <f>(5*K19)/(1+2.5*K19)</f>
        <v>4.0956066214577681E-2</v>
      </c>
      <c r="M19" s="1">
        <v>100000</v>
      </c>
      <c r="N19" s="1">
        <f>M19-M20</f>
        <v>4095.6066214577731</v>
      </c>
      <c r="O19" s="1">
        <f>M20*5 + N19*2.5</f>
        <v>489760.98344635556</v>
      </c>
      <c r="P19" s="1">
        <f t="shared" ref="P19:P25" si="25">P20+O19</f>
        <v>2778305.5658814441</v>
      </c>
      <c r="Q19" s="1">
        <f>P19/M19</f>
        <v>27.78305565881444</v>
      </c>
    </row>
    <row r="20" spans="1:21" x14ac:dyDescent="0.35">
      <c r="B20" s="1" t="s">
        <v>4</v>
      </c>
      <c r="C20" s="1">
        <v>1.1300443106728387E-2</v>
      </c>
      <c r="D20" s="1">
        <f t="shared" ref="D20:D25" si="26">(5*C20)/(1+2.5*C20)</f>
        <v>5.4949822185316889E-2</v>
      </c>
      <c r="E20" s="1">
        <f>E19*(1-D19)</f>
        <v>96229.648689217691</v>
      </c>
      <c r="F20" s="1">
        <f t="shared" ref="F20:F25" si="27">E20-E21</f>
        <v>5287.8020844280254</v>
      </c>
      <c r="G20" s="1">
        <f t="shared" ref="G20:G25" si="28">E21*5 + F20*2.5</f>
        <v>467928.73823501839</v>
      </c>
      <c r="H20" s="1">
        <f t="shared" si="24"/>
        <v>2446329.334475982</v>
      </c>
      <c r="I20" s="1">
        <f t="shared" ref="I20:I26" si="29">H20/E20</f>
        <v>25.421783907542078</v>
      </c>
      <c r="K20" s="1">
        <v>1.3252904922574395E-2</v>
      </c>
      <c r="L20" s="1">
        <f t="shared" ref="L20:L25" si="30">(5*K20)/(1+2.5*K20)</f>
        <v>6.4139439867010303E-2</v>
      </c>
      <c r="M20" s="1">
        <f>M19*(1-L19)</f>
        <v>95904.393378542227</v>
      </c>
      <c r="N20" s="1">
        <f t="shared" ref="N20:N25" si="31">M20-M21</f>
        <v>6151.2540720851102</v>
      </c>
      <c r="O20" s="1">
        <f t="shared" ref="O20:O25" si="32">M21*5 + N20*2.5</f>
        <v>464143.83171249839</v>
      </c>
      <c r="P20" s="1">
        <f t="shared" si="25"/>
        <v>2288544.5824350887</v>
      </c>
      <c r="Q20" s="1">
        <f t="shared" ref="Q20:Q26" si="33">P20/M20</f>
        <v>23.862771055774495</v>
      </c>
    </row>
    <row r="21" spans="1:21" x14ac:dyDescent="0.35">
      <c r="B21" s="1" t="s">
        <v>5</v>
      </c>
      <c r="C21" s="1">
        <v>1.6792642609110918E-2</v>
      </c>
      <c r="D21" s="1">
        <f t="shared" si="26"/>
        <v>8.0580321687011652E-2</v>
      </c>
      <c r="E21" s="1">
        <f>E20*(1-D20)</f>
        <v>90941.846604789665</v>
      </c>
      <c r="F21" s="1">
        <f t="shared" si="27"/>
        <v>7328.1232542248181</v>
      </c>
      <c r="G21" s="1">
        <f t="shared" si="28"/>
        <v>436388.92488838627</v>
      </c>
      <c r="H21" s="1">
        <f t="shared" si="24"/>
        <v>1978400.5962409638</v>
      </c>
      <c r="I21" s="1">
        <f t="shared" si="29"/>
        <v>21.75456811250594</v>
      </c>
      <c r="K21" s="1">
        <v>1.9944219234453824E-2</v>
      </c>
      <c r="L21" s="1">
        <f t="shared" si="30"/>
        <v>9.4985087642409094E-2</v>
      </c>
      <c r="M21" s="1">
        <f>M20*(1-L20)</f>
        <v>89753.139306457117</v>
      </c>
      <c r="N21" s="1">
        <f t="shared" si="31"/>
        <v>8525.2098032051872</v>
      </c>
      <c r="O21" s="1">
        <f t="shared" si="32"/>
        <v>427452.67202427262</v>
      </c>
      <c r="P21" s="1">
        <f t="shared" si="25"/>
        <v>1824400.7507225901</v>
      </c>
      <c r="Q21" s="1">
        <f t="shared" si="33"/>
        <v>20.326873965859566</v>
      </c>
    </row>
    <row r="22" spans="1:21" x14ac:dyDescent="0.35">
      <c r="B22" s="1" t="s">
        <v>6</v>
      </c>
      <c r="C22" s="1">
        <v>2.2835392612388594E-2</v>
      </c>
      <c r="D22" s="1">
        <f t="shared" si="26"/>
        <v>0.1080107910139949</v>
      </c>
      <c r="E22" s="1">
        <f t="shared" ref="E22:E26" si="34">E21*(1-D21)</f>
        <v>83613.723350564847</v>
      </c>
      <c r="F22" s="1">
        <f t="shared" si="27"/>
        <v>9031.1843987198517</v>
      </c>
      <c r="G22" s="1">
        <f t="shared" si="28"/>
        <v>395490.65575602464</v>
      </c>
      <c r="H22" s="1">
        <f t="shared" si="24"/>
        <v>1542011.6713525774</v>
      </c>
      <c r="I22" s="1">
        <f t="shared" si="29"/>
        <v>18.442088326666539</v>
      </c>
      <c r="K22" s="1">
        <v>2.7575695737571106E-2</v>
      </c>
      <c r="L22" s="1">
        <f t="shared" si="30"/>
        <v>0.12898626377723757</v>
      </c>
      <c r="M22" s="1">
        <f t="shared" ref="M22:M26" si="35">M21*(1-L21)</f>
        <v>81227.929503251929</v>
      </c>
      <c r="N22" s="1">
        <f t="shared" si="31"/>
        <v>10477.287140985311</v>
      </c>
      <c r="O22" s="1">
        <f t="shared" si="32"/>
        <v>379946.42966379633</v>
      </c>
      <c r="P22" s="1">
        <f t="shared" si="25"/>
        <v>1396948.0786983175</v>
      </c>
      <c r="Q22" s="1">
        <f t="shared" si="33"/>
        <v>17.197878700606189</v>
      </c>
    </row>
    <row r="23" spans="1:21" x14ac:dyDescent="0.35">
      <c r="B23" s="1" t="s">
        <v>7</v>
      </c>
      <c r="C23" s="1">
        <v>3.0719327578698611E-2</v>
      </c>
      <c r="D23" s="1">
        <f t="shared" si="26"/>
        <v>0.14264197407340978</v>
      </c>
      <c r="E23" s="1">
        <f t="shared" si="34"/>
        <v>74582.538951844996</v>
      </c>
      <c r="F23" s="1">
        <f t="shared" si="27"/>
        <v>10638.600587498142</v>
      </c>
      <c r="G23" s="1">
        <f t="shared" si="28"/>
        <v>346316.1932904796</v>
      </c>
      <c r="H23" s="1">
        <f t="shared" si="24"/>
        <v>1146521.0155965528</v>
      </c>
      <c r="I23" s="1">
        <f t="shared" si="29"/>
        <v>15.372512543945657</v>
      </c>
      <c r="K23" s="1">
        <v>3.6298859088181534E-2</v>
      </c>
      <c r="L23" s="1">
        <f t="shared" si="30"/>
        <v>0.16639447173454597</v>
      </c>
      <c r="M23" s="1">
        <f t="shared" si="35"/>
        <v>70750.642362266619</v>
      </c>
      <c r="N23" s="1">
        <f t="shared" si="31"/>
        <v>11772.515760749149</v>
      </c>
      <c r="O23" s="1">
        <f t="shared" si="32"/>
        <v>324321.92240946024</v>
      </c>
      <c r="P23" s="1">
        <f t="shared" si="25"/>
        <v>1017001.6490345213</v>
      </c>
      <c r="Q23" s="1">
        <f t="shared" si="33"/>
        <v>14.374451101477462</v>
      </c>
    </row>
    <row r="24" spans="1:21" x14ac:dyDescent="0.35">
      <c r="B24" s="1" t="s">
        <v>8</v>
      </c>
      <c r="C24" s="1">
        <v>4.4939106262101125E-2</v>
      </c>
      <c r="D24" s="1">
        <f t="shared" si="26"/>
        <v>0.20200115309994246</v>
      </c>
      <c r="E24" s="1">
        <f t="shared" si="34"/>
        <v>63943.938364346854</v>
      </c>
      <c r="F24" s="1">
        <f t="shared" si="27"/>
        <v>12916.749283349716</v>
      </c>
      <c r="G24" s="1">
        <f t="shared" si="28"/>
        <v>287427.81861336</v>
      </c>
      <c r="H24" s="1">
        <f t="shared" si="24"/>
        <v>800204.82230607327</v>
      </c>
      <c r="I24" s="1">
        <f t="shared" si="29"/>
        <v>12.514162292390838</v>
      </c>
      <c r="K24" s="1">
        <v>5.1725597273904279E-2</v>
      </c>
      <c r="L24" s="1">
        <f t="shared" si="30"/>
        <v>0.22901335494849281</v>
      </c>
      <c r="M24" s="1">
        <f t="shared" si="35"/>
        <v>58978.12660151747</v>
      </c>
      <c r="N24" s="1">
        <f t="shared" si="31"/>
        <v>13506.77864159047</v>
      </c>
      <c r="O24" s="1">
        <f t="shared" si="32"/>
        <v>261123.68640361115</v>
      </c>
      <c r="P24" s="1">
        <f t="shared" si="25"/>
        <v>692679.72662506113</v>
      </c>
      <c r="Q24" s="1">
        <f t="shared" si="33"/>
        <v>11.744688523342125</v>
      </c>
    </row>
    <row r="25" spans="1:21" x14ac:dyDescent="0.35">
      <c r="B25" s="1" t="s">
        <v>9</v>
      </c>
      <c r="C25" s="1">
        <v>6.9751176875549811E-2</v>
      </c>
      <c r="D25" s="1">
        <f t="shared" si="26"/>
        <v>0.29697073816604336</v>
      </c>
      <c r="E25" s="1">
        <f t="shared" si="34"/>
        <v>51027.189080997137</v>
      </c>
      <c r="F25" s="1">
        <f t="shared" si="27"/>
        <v>15153.582007921985</v>
      </c>
      <c r="G25" s="1">
        <f t="shared" si="28"/>
        <v>217251.99038518072</v>
      </c>
      <c r="H25" s="1">
        <f t="shared" si="24"/>
        <v>512777.00369271322</v>
      </c>
      <c r="I25" s="1">
        <f t="shared" si="29"/>
        <v>10.049093687656701</v>
      </c>
      <c r="K25" s="1">
        <v>7.6215492270476234E-2</v>
      </c>
      <c r="L25" s="1">
        <f t="shared" si="30"/>
        <v>0.32008825209402514</v>
      </c>
      <c r="M25" s="1">
        <f t="shared" si="35"/>
        <v>45471.347959926999</v>
      </c>
      <c r="N25" s="1">
        <f t="shared" si="31"/>
        <v>14554.844288852248</v>
      </c>
      <c r="O25" s="1">
        <f t="shared" si="32"/>
        <v>190969.62907750439</v>
      </c>
      <c r="P25" s="1">
        <f t="shared" si="25"/>
        <v>431556.04022144998</v>
      </c>
      <c r="Q25" s="1">
        <f t="shared" si="33"/>
        <v>9.4907245899499575</v>
      </c>
    </row>
    <row r="26" spans="1:21" x14ac:dyDescent="0.35">
      <c r="B26" s="1" t="s">
        <v>10</v>
      </c>
      <c r="C26" s="1">
        <v>0.12138941022817573</v>
      </c>
      <c r="D26" s="1">
        <v>1</v>
      </c>
      <c r="E26" s="1">
        <f t="shared" si="34"/>
        <v>35873.607073075153</v>
      </c>
      <c r="F26" s="1">
        <f>E26</f>
        <v>35873.607073075153</v>
      </c>
      <c r="G26" s="1">
        <f>F26*(1/C26)</f>
        <v>295525.01330753247</v>
      </c>
      <c r="H26" s="1">
        <f>G26</f>
        <v>295525.01330753247</v>
      </c>
      <c r="I26" s="1">
        <f t="shared" si="29"/>
        <v>8.2379508897876637</v>
      </c>
      <c r="K26" s="1">
        <v>0.12850477931846724</v>
      </c>
      <c r="L26" s="1">
        <v>1</v>
      </c>
      <c r="M26" s="1">
        <f t="shared" si="35"/>
        <v>30916.503671074752</v>
      </c>
      <c r="N26" s="1">
        <f>M26</f>
        <v>30916.503671074752</v>
      </c>
      <c r="O26" s="1">
        <f>N26*(1/K26)</f>
        <v>240586.41114394559</v>
      </c>
      <c r="P26" s="1">
        <f>O26</f>
        <v>240586.41114394559</v>
      </c>
      <c r="Q26" s="1">
        <f t="shared" si="33"/>
        <v>7.7818117373031548</v>
      </c>
    </row>
    <row r="27" spans="1:21" x14ac:dyDescent="0.35">
      <c r="A27" t="s">
        <v>17</v>
      </c>
      <c r="B27" s="1" t="s">
        <v>1</v>
      </c>
      <c r="C27" s="1">
        <v>5.5169235093840375E-3</v>
      </c>
      <c r="D27" s="1">
        <f>(5*C27)/(1+2.5*C27)</f>
        <v>2.7209337956305396E-2</v>
      </c>
      <c r="E27" s="1">
        <v>100000</v>
      </c>
      <c r="F27" s="1">
        <f>E27-E28</f>
        <v>2720.933795630539</v>
      </c>
      <c r="G27" s="1">
        <f>E28*5 + F27*2.5</f>
        <v>493197.66551092366</v>
      </c>
      <c r="H27" s="1">
        <f t="shared" ref="H27:H33" si="36">H28+G27</f>
        <v>3143234.5700203367</v>
      </c>
      <c r="I27" s="1">
        <f>H27/E27</f>
        <v>31.432345700203367</v>
      </c>
      <c r="K27" s="1">
        <v>5.9183958326075896E-3</v>
      </c>
      <c r="L27" s="1">
        <f>(5*K27)/(1+2.5*K27)</f>
        <v>2.9160520406905699E-2</v>
      </c>
      <c r="M27" s="1">
        <v>100000</v>
      </c>
      <c r="N27" s="1">
        <f>M27-M28</f>
        <v>2916.0520406905707</v>
      </c>
      <c r="O27" s="1">
        <f>M28*5 + N27*2.5</f>
        <v>492709.86989827361</v>
      </c>
      <c r="P27" s="1">
        <f t="shared" ref="P27:P33" si="37">P28+O27</f>
        <v>3025874.3577617351</v>
      </c>
      <c r="Q27" s="1">
        <f>P27/M27</f>
        <v>30.258743577617352</v>
      </c>
      <c r="S27" s="7">
        <f>Q27-Q19</f>
        <v>2.4756879188029117</v>
      </c>
      <c r="T27" s="7">
        <f>I27-I19</f>
        <v>2.0633111382131055</v>
      </c>
      <c r="U27" s="7">
        <f>(S27-T27)/S27</f>
        <v>0.16657058325396923</v>
      </c>
    </row>
    <row r="28" spans="1:21" x14ac:dyDescent="0.35">
      <c r="B28" s="1" t="s">
        <v>4</v>
      </c>
      <c r="C28" s="1">
        <v>7.881736338741183E-3</v>
      </c>
      <c r="D28" s="1">
        <f t="shared" ref="D28:D33" si="38">(5*C28)/(1+2.5*C28)</f>
        <v>3.8647164785998118E-2</v>
      </c>
      <c r="E28" s="1">
        <f>E27*(1-D27)</f>
        <v>97279.066204369461</v>
      </c>
      <c r="F28" s="1">
        <f t="shared" ref="F28:F33" si="39">E28-E29</f>
        <v>3759.5601018282905</v>
      </c>
      <c r="G28" s="1">
        <f t="shared" ref="G28:G33" si="40">E29*5 + F28*2.5</f>
        <v>476996.43076727656</v>
      </c>
      <c r="H28" s="1">
        <f t="shared" si="36"/>
        <v>2650036.9045094131</v>
      </c>
      <c r="I28" s="1">
        <f t="shared" ref="I28:I34" si="41">H28/E28</f>
        <v>27.241594804601259</v>
      </c>
      <c r="K28" s="1">
        <v>8.9348475636147912E-3</v>
      </c>
      <c r="L28" s="1">
        <f t="shared" ref="L28:L33" si="42">(5*K28)/(1+2.5*K28)</f>
        <v>4.3698147109973884E-2</v>
      </c>
      <c r="M28" s="1">
        <f>M27*(1-L27)</f>
        <v>97083.947959309429</v>
      </c>
      <c r="N28" s="1">
        <f t="shared" ref="N28:N33" si="43">M28-M29</f>
        <v>4242.3886399429466</v>
      </c>
      <c r="O28" s="1">
        <f t="shared" ref="O28:O33" si="44">M29*5 + N28*2.5</f>
        <v>474813.76819668978</v>
      </c>
      <c r="P28" s="1">
        <f t="shared" si="37"/>
        <v>2533164.4878634615</v>
      </c>
      <c r="Q28" s="1">
        <f t="shared" ref="Q28:Q34" si="45">P28/M28</f>
        <v>26.092516230645881</v>
      </c>
    </row>
    <row r="29" spans="1:21" x14ac:dyDescent="0.35">
      <c r="B29" s="1" t="s">
        <v>5</v>
      </c>
      <c r="C29" s="1">
        <v>1.1188655006165874E-2</v>
      </c>
      <c r="D29" s="1">
        <f t="shared" si="38"/>
        <v>5.4421029714441405E-2</v>
      </c>
      <c r="E29" s="1">
        <f>E28*(1-D28)</f>
        <v>93519.506102541171</v>
      </c>
      <c r="F29" s="1">
        <f t="shared" si="39"/>
        <v>5089.4278204862785</v>
      </c>
      <c r="G29" s="1">
        <f t="shared" si="40"/>
        <v>454873.96096149011</v>
      </c>
      <c r="H29" s="1">
        <f t="shared" si="36"/>
        <v>2173040.4737421367</v>
      </c>
      <c r="I29" s="1">
        <f t="shared" si="41"/>
        <v>23.236227010859817</v>
      </c>
      <c r="K29" s="1">
        <v>1.283917450546454E-2</v>
      </c>
      <c r="L29" s="1">
        <f t="shared" si="42"/>
        <v>6.2199400145804697E-2</v>
      </c>
      <c r="M29" s="1">
        <f>M28*(1-L28)</f>
        <v>92841.559319366483</v>
      </c>
      <c r="N29" s="1">
        <f t="shared" si="43"/>
        <v>5774.6892982657446</v>
      </c>
      <c r="O29" s="1">
        <f t="shared" si="44"/>
        <v>449771.07335116807</v>
      </c>
      <c r="P29" s="1">
        <f t="shared" si="37"/>
        <v>2058350.7196667716</v>
      </c>
      <c r="Q29" s="1">
        <f t="shared" si="45"/>
        <v>22.170574630120473</v>
      </c>
    </row>
    <row r="30" spans="1:21" x14ac:dyDescent="0.35">
      <c r="B30" s="1" t="s">
        <v>6</v>
      </c>
      <c r="C30" s="1">
        <v>1.5318107744471428E-2</v>
      </c>
      <c r="D30" s="1">
        <f t="shared" si="38"/>
        <v>7.376566279597925E-2</v>
      </c>
      <c r="E30" s="1">
        <f t="shared" ref="E30:E34" si="46">E29*(1-D29)</f>
        <v>88430.078282054892</v>
      </c>
      <c r="F30" s="1">
        <f t="shared" si="39"/>
        <v>6523.1033355761174</v>
      </c>
      <c r="G30" s="1">
        <f t="shared" si="40"/>
        <v>425842.63307133416</v>
      </c>
      <c r="H30" s="1">
        <f t="shared" si="36"/>
        <v>1718166.5127806466</v>
      </c>
      <c r="I30" s="1">
        <f t="shared" si="41"/>
        <v>19.429661786574648</v>
      </c>
      <c r="K30" s="1">
        <v>1.7762955254320412E-2</v>
      </c>
      <c r="L30" s="1">
        <f t="shared" si="42"/>
        <v>8.503844120648231E-2</v>
      </c>
      <c r="M30" s="1">
        <f t="shared" ref="M30:M34" si="47">M29*(1-L29)</f>
        <v>87066.870021100738</v>
      </c>
      <c r="N30" s="1">
        <f t="shared" si="43"/>
        <v>7404.0309073218086</v>
      </c>
      <c r="O30" s="1">
        <f t="shared" si="44"/>
        <v>416824.27283719915</v>
      </c>
      <c r="P30" s="1">
        <f t="shared" si="37"/>
        <v>1608579.6463156035</v>
      </c>
      <c r="Q30" s="1">
        <f t="shared" si="45"/>
        <v>18.475220780599585</v>
      </c>
    </row>
    <row r="31" spans="1:21" x14ac:dyDescent="0.35">
      <c r="B31" s="1" t="s">
        <v>7</v>
      </c>
      <c r="C31" s="1">
        <v>2.2868912838234241E-2</v>
      </c>
      <c r="D31" s="1">
        <f t="shared" si="38"/>
        <v>0.10816076634596497</v>
      </c>
      <c r="E31" s="1">
        <f t="shared" si="46"/>
        <v>81906.974946478775</v>
      </c>
      <c r="F31" s="1">
        <f t="shared" si="39"/>
        <v>8859.1211792909016</v>
      </c>
      <c r="G31" s="1">
        <f t="shared" si="40"/>
        <v>387387.07178416662</v>
      </c>
      <c r="H31" s="1">
        <f t="shared" si="36"/>
        <v>1292323.8797093125</v>
      </c>
      <c r="I31" s="1">
        <f t="shared" si="41"/>
        <v>15.777946634627485</v>
      </c>
      <c r="K31" s="1">
        <v>2.6434808940586262E-2</v>
      </c>
      <c r="L31" s="1">
        <f t="shared" si="42"/>
        <v>0.12398053998574651</v>
      </c>
      <c r="M31" s="1">
        <f t="shared" si="47"/>
        <v>79662.839113778929</v>
      </c>
      <c r="N31" s="1">
        <f t="shared" si="43"/>
        <v>9876.6418101239688</v>
      </c>
      <c r="O31" s="1">
        <f t="shared" si="44"/>
        <v>373622.59104358475</v>
      </c>
      <c r="P31" s="1">
        <f t="shared" si="37"/>
        <v>1191755.3734784045</v>
      </c>
      <c r="Q31" s="1">
        <f t="shared" si="45"/>
        <v>14.959991217188138</v>
      </c>
    </row>
    <row r="32" spans="1:21" x14ac:dyDescent="0.35">
      <c r="B32" s="1" t="s">
        <v>8</v>
      </c>
      <c r="C32" s="1">
        <v>3.7000907989949178E-2</v>
      </c>
      <c r="D32" s="1">
        <f t="shared" si="38"/>
        <v>0.16934018814807672</v>
      </c>
      <c r="E32" s="1">
        <f t="shared" si="46"/>
        <v>73047.853767187873</v>
      </c>
      <c r="F32" s="1">
        <f t="shared" si="39"/>
        <v>12369.937300748788</v>
      </c>
      <c r="G32" s="1">
        <f t="shared" si="40"/>
        <v>334314.42558406742</v>
      </c>
      <c r="H32" s="1">
        <f t="shared" si="36"/>
        <v>904936.80792514584</v>
      </c>
      <c r="I32" s="1">
        <f t="shared" si="41"/>
        <v>12.388273730933783</v>
      </c>
      <c r="K32" s="1">
        <v>4.2055250050213273E-2</v>
      </c>
      <c r="L32" s="1">
        <f t="shared" si="42"/>
        <v>0.19027146514122925</v>
      </c>
      <c r="M32" s="1">
        <f t="shared" si="47"/>
        <v>69786.197303654961</v>
      </c>
      <c r="N32" s="1">
        <f t="shared" si="43"/>
        <v>13278.322007601331</v>
      </c>
      <c r="O32" s="1">
        <f t="shared" si="44"/>
        <v>315735.18149927148</v>
      </c>
      <c r="P32" s="1">
        <f t="shared" si="37"/>
        <v>818132.78243481973</v>
      </c>
      <c r="Q32" s="1">
        <f t="shared" si="45"/>
        <v>11.723418298248085</v>
      </c>
    </row>
    <row r="33" spans="2:17" x14ac:dyDescent="0.35">
      <c r="B33" s="1" t="s">
        <v>9</v>
      </c>
      <c r="C33" s="1">
        <v>6.4122580965332673E-2</v>
      </c>
      <c r="D33" s="1">
        <f t="shared" si="38"/>
        <v>0.27631743679423459</v>
      </c>
      <c r="E33" s="1">
        <f t="shared" si="46"/>
        <v>60677.916466439085</v>
      </c>
      <c r="F33" s="1">
        <f t="shared" si="39"/>
        <v>16766.366348021125</v>
      </c>
      <c r="G33" s="1">
        <f t="shared" si="40"/>
        <v>261473.6664621426</v>
      </c>
      <c r="H33" s="1">
        <f t="shared" si="36"/>
        <v>570622.38234107848</v>
      </c>
      <c r="I33" s="1">
        <f t="shared" si="41"/>
        <v>9.4041195804191684</v>
      </c>
      <c r="K33" s="1">
        <v>6.9975152930576087E-2</v>
      </c>
      <c r="L33" s="1">
        <f t="shared" si="42"/>
        <v>0.29778235080828919</v>
      </c>
      <c r="M33" s="1">
        <f t="shared" si="47"/>
        <v>56507.875296053629</v>
      </c>
      <c r="N33" s="1">
        <f t="shared" si="43"/>
        <v>16827.047944840502</v>
      </c>
      <c r="O33" s="1">
        <f t="shared" si="44"/>
        <v>240471.75661816692</v>
      </c>
      <c r="P33" s="1">
        <f t="shared" si="37"/>
        <v>502397.60093554831</v>
      </c>
      <c r="Q33" s="1">
        <f t="shared" si="45"/>
        <v>8.8907536923554176</v>
      </c>
    </row>
    <row r="34" spans="2:17" x14ac:dyDescent="0.35">
      <c r="B34" s="1" t="s">
        <v>10</v>
      </c>
      <c r="C34" s="1">
        <v>0.14204021515526505</v>
      </c>
      <c r="D34" s="1">
        <v>1</v>
      </c>
      <c r="E34" s="1">
        <f t="shared" si="46"/>
        <v>43911.550118417959</v>
      </c>
      <c r="F34" s="1">
        <f>E34</f>
        <v>43911.550118417959</v>
      </c>
      <c r="G34" s="1">
        <f>F34*(1/C34)</f>
        <v>309148.71587893588</v>
      </c>
      <c r="H34" s="1">
        <f>G34</f>
        <v>309148.71587893588</v>
      </c>
      <c r="I34" s="1">
        <f t="shared" si="41"/>
        <v>7.0402596821392711</v>
      </c>
      <c r="K34" s="1">
        <v>0.1514964185936955</v>
      </c>
      <c r="L34" s="1">
        <v>1</v>
      </c>
      <c r="M34" s="1">
        <f t="shared" si="47"/>
        <v>39680.827351213127</v>
      </c>
      <c r="N34" s="1">
        <f>M34</f>
        <v>39680.827351213127</v>
      </c>
      <c r="O34" s="1">
        <f>N34*(1/K34)</f>
        <v>261925.84431738139</v>
      </c>
      <c r="P34" s="1">
        <f>O34</f>
        <v>261925.84431738139</v>
      </c>
      <c r="Q34" s="1">
        <f t="shared" si="45"/>
        <v>6.6008161069598703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CB37-1B33-4CAC-BC12-18F4DD2D950E}">
  <dimension ref="A1:U34"/>
  <sheetViews>
    <sheetView topLeftCell="A16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6.1965398575383563E-3</v>
      </c>
      <c r="D3" s="1">
        <f>(5*C3)/(1+2.5*C3)</f>
        <v>3.0510057322061943E-2</v>
      </c>
      <c r="E3" s="1">
        <v>100000</v>
      </c>
      <c r="F3" s="1">
        <f>E3-E4</f>
        <v>3051.0057322061912</v>
      </c>
      <c r="G3" s="1">
        <f>E4*5 + F3*2.5</f>
        <v>492372.48566948454</v>
      </c>
      <c r="H3" s="1">
        <f t="shared" ref="H3:H9" si="0">H4+G3</f>
        <v>3067447.4532053517</v>
      </c>
      <c r="I3" s="1">
        <f>H3/E3</f>
        <v>30.674474532053516</v>
      </c>
      <c r="K3" s="1">
        <v>6.9263631788152955E-3</v>
      </c>
      <c r="L3" s="1">
        <f>(5*K3)/(1+2.5*K3)</f>
        <v>3.4042341836533457E-2</v>
      </c>
      <c r="M3" s="1">
        <v>100000</v>
      </c>
      <c r="N3" s="1">
        <f>M3-M4</f>
        <v>3404.2341836533451</v>
      </c>
      <c r="O3" s="1">
        <f>M4*5 + N3*2.5</f>
        <v>491489.41454086662</v>
      </c>
      <c r="P3" s="1">
        <f t="shared" ref="P3:P9" si="1">P4+O3</f>
        <v>2924585.9053000454</v>
      </c>
      <c r="Q3" s="1">
        <f>P3/M3</f>
        <v>29.245859053000455</v>
      </c>
    </row>
    <row r="4" spans="1:21" x14ac:dyDescent="0.35">
      <c r="B4" s="1" t="s">
        <v>4</v>
      </c>
      <c r="C4" s="1">
        <v>8.4512163358420132E-3</v>
      </c>
      <c r="D4" s="1">
        <f t="shared" ref="D4:D9" si="2">(5*C4)/(1+2.5*C4)</f>
        <v>4.1381766036378477E-2</v>
      </c>
      <c r="E4" s="1">
        <f>E3*(1-D3)</f>
        <v>96948.994267793809</v>
      </c>
      <c r="F4" s="1">
        <f t="shared" ref="F4:F9" si="3">E4-E5</f>
        <v>4011.9205982520361</v>
      </c>
      <c r="G4" s="1">
        <f t="shared" ref="G4:G9" si="4">E5*5 + F4*2.5</f>
        <v>474715.1698433389</v>
      </c>
      <c r="H4" s="1">
        <f t="shared" si="0"/>
        <v>2575074.9675358674</v>
      </c>
      <c r="I4" s="1">
        <f t="shared" ref="I4:I10" si="5">H4/E4</f>
        <v>26.561131314296677</v>
      </c>
      <c r="K4" s="1">
        <v>9.951551302986545E-3</v>
      </c>
      <c r="L4" s="1">
        <f t="shared" ref="L4:L9" si="6">(5*K4)/(1+2.5*K4)</f>
        <v>4.8549889719195445E-2</v>
      </c>
      <c r="M4" s="1">
        <f>M3*(1-L3)</f>
        <v>96595.765816346655</v>
      </c>
      <c r="N4" s="1">
        <f t="shared" ref="N4:N9" si="7">M4-M5</f>
        <v>4689.7137777248572</v>
      </c>
      <c r="O4" s="1">
        <f t="shared" ref="O4:O9" si="8">M5*5 + N4*2.5</f>
        <v>471254.54463742115</v>
      </c>
      <c r="P4" s="1">
        <f t="shared" si="1"/>
        <v>2433096.4907591785</v>
      </c>
      <c r="Q4" s="1">
        <f t="shared" ref="Q4:Q10" si="9">P4/M4</f>
        <v>25.188438335745683</v>
      </c>
    </row>
    <row r="5" spans="1:21" x14ac:dyDescent="0.35">
      <c r="B5" s="1" t="s">
        <v>5</v>
      </c>
      <c r="C5" s="1">
        <v>1.2860965748988193E-2</v>
      </c>
      <c r="D5" s="1">
        <f t="shared" si="2"/>
        <v>6.2301679334865585E-2</v>
      </c>
      <c r="E5" s="1">
        <f>E4*(1-D4)</f>
        <v>92937.073669541773</v>
      </c>
      <c r="F5" s="1">
        <f t="shared" si="3"/>
        <v>5790.1357620805793</v>
      </c>
      <c r="G5" s="1">
        <f t="shared" si="4"/>
        <v>450210.0289425074</v>
      </c>
      <c r="H5" s="1">
        <f t="shared" si="0"/>
        <v>2100359.7976925285</v>
      </c>
      <c r="I5" s="1">
        <f t="shared" si="5"/>
        <v>22.599805597073349</v>
      </c>
      <c r="K5" s="1">
        <v>1.5082874914608276E-2</v>
      </c>
      <c r="L5" s="1">
        <f t="shared" si="6"/>
        <v>7.2674040901885714E-2</v>
      </c>
      <c r="M5" s="1">
        <f>M4*(1-L4)</f>
        <v>91906.052038621798</v>
      </c>
      <c r="N5" s="1">
        <f t="shared" si="7"/>
        <v>6679.1841849856282</v>
      </c>
      <c r="O5" s="1">
        <f t="shared" si="8"/>
        <v>442832.29973064491</v>
      </c>
      <c r="P5" s="1">
        <f t="shared" si="1"/>
        <v>1961841.9461217574</v>
      </c>
      <c r="Q5" s="1">
        <f t="shared" si="9"/>
        <v>21.346167119629186</v>
      </c>
    </row>
    <row r="6" spans="1:21" x14ac:dyDescent="0.35">
      <c r="B6" s="1" t="s">
        <v>6</v>
      </c>
      <c r="C6" s="1">
        <v>1.8424930404424767E-2</v>
      </c>
      <c r="D6" s="1">
        <f t="shared" si="2"/>
        <v>8.8068033549608613E-2</v>
      </c>
      <c r="E6" s="1">
        <f t="shared" ref="E6:E10" si="10">E5*(1-D5)</f>
        <v>87146.937907461193</v>
      </c>
      <c r="F6" s="1">
        <f t="shared" si="3"/>
        <v>7674.8594513799471</v>
      </c>
      <c r="G6" s="1">
        <f t="shared" si="4"/>
        <v>416547.54090885608</v>
      </c>
      <c r="H6" s="1">
        <f t="shared" si="0"/>
        <v>1650149.768750021</v>
      </c>
      <c r="I6" s="1">
        <f t="shared" si="5"/>
        <v>18.935258178574987</v>
      </c>
      <c r="K6" s="1">
        <v>2.2193464649625884E-2</v>
      </c>
      <c r="L6" s="1">
        <f t="shared" si="6"/>
        <v>0.10513409850170949</v>
      </c>
      <c r="M6" s="1">
        <f t="shared" ref="M6:M10" si="11">M5*(1-L5)</f>
        <v>85226.867853636169</v>
      </c>
      <c r="N6" s="1">
        <f t="shared" si="7"/>
        <v>8960.2499199163722</v>
      </c>
      <c r="O6" s="1">
        <f t="shared" si="8"/>
        <v>403733.71446838987</v>
      </c>
      <c r="P6" s="1">
        <f t="shared" si="1"/>
        <v>1519009.6463911124</v>
      </c>
      <c r="Q6" s="1">
        <f t="shared" si="9"/>
        <v>17.823131186749396</v>
      </c>
    </row>
    <row r="7" spans="1:21" x14ac:dyDescent="0.35">
      <c r="B7" s="1" t="s">
        <v>7</v>
      </c>
      <c r="C7" s="1">
        <v>2.6718131004203553E-2</v>
      </c>
      <c r="D7" s="1">
        <f t="shared" si="2"/>
        <v>0.12522613436334326</v>
      </c>
      <c r="E7" s="1">
        <f t="shared" si="10"/>
        <v>79472.078456081246</v>
      </c>
      <c r="F7" s="1">
        <f t="shared" si="3"/>
        <v>9951.9811748753855</v>
      </c>
      <c r="G7" s="1">
        <f t="shared" si="4"/>
        <v>372480.43934321776</v>
      </c>
      <c r="H7" s="1">
        <f t="shared" si="0"/>
        <v>1233602.2278411649</v>
      </c>
      <c r="I7" s="1">
        <f t="shared" si="5"/>
        <v>15.522460866842586</v>
      </c>
      <c r="K7" s="1">
        <v>3.2333470969804337E-2</v>
      </c>
      <c r="L7" s="1">
        <f t="shared" si="6"/>
        <v>0.14957653358308967</v>
      </c>
      <c r="M7" s="1">
        <f t="shared" si="11"/>
        <v>76266.617933719797</v>
      </c>
      <c r="N7" s="1">
        <f t="shared" si="7"/>
        <v>11407.696338631707</v>
      </c>
      <c r="O7" s="1">
        <f t="shared" si="8"/>
        <v>352813.8488220197</v>
      </c>
      <c r="P7" s="1">
        <f t="shared" si="1"/>
        <v>1115275.9319227224</v>
      </c>
      <c r="Q7" s="1">
        <f t="shared" si="9"/>
        <v>14.623382577315322</v>
      </c>
    </row>
    <row r="8" spans="1:21" x14ac:dyDescent="0.35">
      <c r="B8" s="1" t="s">
        <v>8</v>
      </c>
      <c r="C8" s="1">
        <v>4.1378343601925646E-2</v>
      </c>
      <c r="D8" s="1">
        <f t="shared" si="2"/>
        <v>0.18749603011444679</v>
      </c>
      <c r="E8" s="1">
        <f t="shared" si="10"/>
        <v>69520.097281205861</v>
      </c>
      <c r="F8" s="1">
        <f t="shared" si="3"/>
        <v>13034.742253396245</v>
      </c>
      <c r="G8" s="1">
        <f t="shared" si="4"/>
        <v>315013.63077253866</v>
      </c>
      <c r="H8" s="1">
        <f t="shared" si="0"/>
        <v>861121.78849794716</v>
      </c>
      <c r="I8" s="1">
        <f t="shared" si="5"/>
        <v>12.386659716754219</v>
      </c>
      <c r="K8" s="1">
        <v>4.801629119079491E-2</v>
      </c>
      <c r="L8" s="1">
        <f t="shared" si="6"/>
        <v>0.214350648112242</v>
      </c>
      <c r="M8" s="1">
        <f t="shared" si="11"/>
        <v>64858.92159508809</v>
      </c>
      <c r="N8" s="1">
        <f t="shared" si="7"/>
        <v>13902.551879768223</v>
      </c>
      <c r="O8" s="1">
        <f t="shared" si="8"/>
        <v>289538.22827601992</v>
      </c>
      <c r="P8" s="1">
        <f t="shared" si="1"/>
        <v>762462.08310070261</v>
      </c>
      <c r="Q8" s="1">
        <f t="shared" si="9"/>
        <v>11.755700902039752</v>
      </c>
    </row>
    <row r="9" spans="1:21" x14ac:dyDescent="0.35">
      <c r="B9" s="1" t="s">
        <v>9</v>
      </c>
      <c r="C9" s="1">
        <v>6.5966748354374688E-2</v>
      </c>
      <c r="D9" s="1">
        <f t="shared" si="2"/>
        <v>0.28313929518509756</v>
      </c>
      <c r="E9" s="1">
        <f t="shared" si="10"/>
        <v>56485.355027809615</v>
      </c>
      <c r="F9" s="1">
        <f t="shared" si="3"/>
        <v>15993.223610854016</v>
      </c>
      <c r="G9" s="1">
        <f t="shared" si="4"/>
        <v>242443.71611191303</v>
      </c>
      <c r="H9" s="1">
        <f t="shared" si="0"/>
        <v>546108.15772540856</v>
      </c>
      <c r="I9" s="1">
        <f t="shared" si="5"/>
        <v>9.6681371207907141</v>
      </c>
      <c r="K9" s="1">
        <v>7.0304671976631622E-2</v>
      </c>
      <c r="L9" s="1">
        <f t="shared" si="6"/>
        <v>0.29897500988518733</v>
      </c>
      <c r="M9" s="1">
        <f t="shared" si="11"/>
        <v>50956.369715319866</v>
      </c>
      <c r="N9" s="1">
        <f t="shared" si="7"/>
        <v>15234.681139351014</v>
      </c>
      <c r="O9" s="1">
        <f t="shared" si="8"/>
        <v>216695.1457282218</v>
      </c>
      <c r="P9" s="1">
        <f t="shared" si="1"/>
        <v>472923.8548246827</v>
      </c>
      <c r="Q9" s="1">
        <f t="shared" si="9"/>
        <v>9.2809565804390441</v>
      </c>
    </row>
    <row r="10" spans="1:21" x14ac:dyDescent="0.35">
      <c r="B10" s="1" t="s">
        <v>10</v>
      </c>
      <c r="C10" s="1">
        <v>0.13334498830947758</v>
      </c>
      <c r="D10" s="1">
        <v>1</v>
      </c>
      <c r="E10" s="1">
        <f t="shared" si="10"/>
        <v>40492.131416955599</v>
      </c>
      <c r="F10" s="1">
        <f>E10</f>
        <v>40492.131416955599</v>
      </c>
      <c r="G10" s="1">
        <f>F10*(1/C10)</f>
        <v>303664.44161349552</v>
      </c>
      <c r="H10" s="1">
        <f>G10</f>
        <v>303664.44161349552</v>
      </c>
      <c r="I10" s="1">
        <f t="shared" si="5"/>
        <v>7.4993444648937313</v>
      </c>
      <c r="K10" s="1">
        <v>0.13941329487212506</v>
      </c>
      <c r="L10" s="1">
        <v>1</v>
      </c>
      <c r="M10" s="1">
        <f t="shared" si="11"/>
        <v>35721.688575968852</v>
      </c>
      <c r="N10" s="1">
        <f>M10</f>
        <v>35721.688575968852</v>
      </c>
      <c r="O10" s="1">
        <f>N10*(1/K10)</f>
        <v>256228.70909646087</v>
      </c>
      <c r="P10" s="1">
        <f>O10</f>
        <v>256228.70909646087</v>
      </c>
      <c r="Q10" s="1">
        <f t="shared" si="9"/>
        <v>7.1729170515425826</v>
      </c>
    </row>
    <row r="11" spans="1:21" x14ac:dyDescent="0.35">
      <c r="A11" t="s">
        <v>16</v>
      </c>
      <c r="B11" s="1" t="s">
        <v>1</v>
      </c>
      <c r="C11" s="1">
        <v>3.1008998914069971E-3</v>
      </c>
      <c r="D11" s="1">
        <f>(5*C11)/(1+2.5*C11)</f>
        <v>1.5385229317237256E-2</v>
      </c>
      <c r="E11" s="1">
        <v>100000</v>
      </c>
      <c r="F11" s="1">
        <f>E11-E12</f>
        <v>1538.5229317237245</v>
      </c>
      <c r="G11" s="1">
        <f>E12*5 + F11*2.5</f>
        <v>496153.69267069065</v>
      </c>
      <c r="H11" s="1">
        <f t="shared" ref="H11:H17" si="12">H12+G11</f>
        <v>3363136.0129250591</v>
      </c>
      <c r="I11" s="1">
        <f>H11/E11</f>
        <v>33.631360129250588</v>
      </c>
      <c r="K11" s="1">
        <v>3.4927977993619223E-3</v>
      </c>
      <c r="L11" s="1">
        <f>(5*K11)/(1+2.5*K11)</f>
        <v>1.7312813603670454E-2</v>
      </c>
      <c r="M11" s="1">
        <v>100000</v>
      </c>
      <c r="N11" s="1">
        <f>M11-M12</f>
        <v>1731.2813603670365</v>
      </c>
      <c r="O11" s="1">
        <f>M12*5 + N11*2.5</f>
        <v>495671.79659908242</v>
      </c>
      <c r="P11" s="1">
        <f t="shared" ref="P11:P17" si="13">P12+O11</f>
        <v>3211818.3079477036</v>
      </c>
      <c r="Q11" s="1">
        <f>P11/M11</f>
        <v>32.118183079477035</v>
      </c>
      <c r="S11" s="7">
        <f>Q11-Q3</f>
        <v>2.8723240264765799</v>
      </c>
      <c r="T11" s="7">
        <f>I11-I3</f>
        <v>2.956885597197072</v>
      </c>
      <c r="U11" s="7">
        <f>(S11-T11)/S11</f>
        <v>-2.9440122333350392E-2</v>
      </c>
    </row>
    <row r="12" spans="1:21" x14ac:dyDescent="0.35">
      <c r="B12" s="1" t="s">
        <v>4</v>
      </c>
      <c r="C12" s="1">
        <v>4.6259402144193896E-3</v>
      </c>
      <c r="D12" s="1">
        <f t="shared" ref="D12:D17" si="14">(5*C12)/(1+2.5*C12)</f>
        <v>2.2865267669037789E-2</v>
      </c>
      <c r="E12" s="1">
        <f>E11*(1-D11)</f>
        <v>98461.477068276276</v>
      </c>
      <c r="F12" s="1">
        <f t="shared" ref="F12:F17" si="15">E12-E13</f>
        <v>2251.3480282549572</v>
      </c>
      <c r="G12" s="1">
        <f t="shared" ref="G12:G17" si="16">E13*5 + F12*2.5</f>
        <v>486679.01527074398</v>
      </c>
      <c r="H12" s="1">
        <f t="shared" si="12"/>
        <v>2866982.3202543682</v>
      </c>
      <c r="I12" s="1">
        <f t="shared" ref="I12:I18" si="17">H12/E12</f>
        <v>29.117807345773542</v>
      </c>
      <c r="K12" s="1">
        <v>5.7145978448159959E-3</v>
      </c>
      <c r="L12" s="1">
        <f t="shared" ref="L12:L17" si="18">(5*K12)/(1+2.5*K12)</f>
        <v>2.8170531083536728E-2</v>
      </c>
      <c r="M12" s="1">
        <f>M11*(1-L11)</f>
        <v>98268.718639632963</v>
      </c>
      <c r="N12" s="1">
        <f t="shared" ref="N12:N17" si="19">M12-M13</f>
        <v>2768.2819929771067</v>
      </c>
      <c r="O12" s="1">
        <f t="shared" ref="O12:O17" si="20">M13*5 + N12*2.5</f>
        <v>484422.88821572205</v>
      </c>
      <c r="P12" s="1">
        <f t="shared" si="13"/>
        <v>2716146.5113486215</v>
      </c>
      <c r="Q12" s="1">
        <f t="shared" ref="Q12:Q18" si="21">P12/M12</f>
        <v>27.639991127890486</v>
      </c>
    </row>
    <row r="13" spans="1:21" x14ac:dyDescent="0.35">
      <c r="B13" s="1" t="s">
        <v>5</v>
      </c>
      <c r="C13" s="1">
        <v>7.5159531817606722E-3</v>
      </c>
      <c r="D13" s="1">
        <f t="shared" si="14"/>
        <v>3.6886669702515418E-2</v>
      </c>
      <c r="E13" s="1">
        <f>E12*(1-D12)</f>
        <v>96210.129040021318</v>
      </c>
      <c r="F13" s="1">
        <f t="shared" si="15"/>
        <v>3548.8712519356486</v>
      </c>
      <c r="G13" s="1">
        <f t="shared" si="16"/>
        <v>472178.46707026748</v>
      </c>
      <c r="H13" s="1">
        <f t="shared" si="12"/>
        <v>2380303.3049836243</v>
      </c>
      <c r="I13" s="1">
        <f t="shared" si="17"/>
        <v>24.740672616637589</v>
      </c>
      <c r="K13" s="1">
        <v>9.2650521030744563E-3</v>
      </c>
      <c r="L13" s="1">
        <f t="shared" si="18"/>
        <v>4.5276536833352816E-2</v>
      </c>
      <c r="M13" s="1">
        <f>M12*(1-L12)</f>
        <v>95500.436646655857</v>
      </c>
      <c r="N13" s="1">
        <f t="shared" si="19"/>
        <v>4323.9290374335978</v>
      </c>
      <c r="O13" s="1">
        <f t="shared" si="20"/>
        <v>466692.36063969531</v>
      </c>
      <c r="P13" s="1">
        <f t="shared" si="13"/>
        <v>2231723.6231328994</v>
      </c>
      <c r="Q13" s="1">
        <f t="shared" si="21"/>
        <v>23.368726903208852</v>
      </c>
    </row>
    <row r="14" spans="1:21" x14ac:dyDescent="0.35">
      <c r="B14" s="1" t="s">
        <v>6</v>
      </c>
      <c r="C14" s="1">
        <v>1.135074020877077E-2</v>
      </c>
      <c r="D14" s="1">
        <f t="shared" si="14"/>
        <v>5.518764936710694E-2</v>
      </c>
      <c r="E14" s="1">
        <f t="shared" ref="E14:E18" si="22">E13*(1-D13)</f>
        <v>92661.25778808567</v>
      </c>
      <c r="F14" s="1">
        <f t="shared" si="15"/>
        <v>5113.757004723986</v>
      </c>
      <c r="G14" s="1">
        <f t="shared" si="16"/>
        <v>450521.89642861835</v>
      </c>
      <c r="H14" s="1">
        <f t="shared" si="12"/>
        <v>1908124.837913357</v>
      </c>
      <c r="I14" s="1">
        <f t="shared" si="17"/>
        <v>20.592477195563198</v>
      </c>
      <c r="K14" s="1">
        <v>1.4592820327867812E-2</v>
      </c>
      <c r="L14" s="1">
        <f t="shared" si="18"/>
        <v>7.0395914315773897E-2</v>
      </c>
      <c r="M14" s="1">
        <f t="shared" ref="M14:M18" si="23">M13*(1-L13)</f>
        <v>91176.507609222259</v>
      </c>
      <c r="N14" s="1">
        <f t="shared" si="19"/>
        <v>6418.4536172703083</v>
      </c>
      <c r="O14" s="1">
        <f t="shared" si="20"/>
        <v>439836.40400293557</v>
      </c>
      <c r="P14" s="1">
        <f t="shared" si="13"/>
        <v>1765031.2624932043</v>
      </c>
      <c r="Q14" s="1">
        <f t="shared" si="21"/>
        <v>19.358399534867424</v>
      </c>
    </row>
    <row r="15" spans="1:21" x14ac:dyDescent="0.35">
      <c r="B15" s="1" t="s">
        <v>7</v>
      </c>
      <c r="C15" s="1">
        <v>1.805647447734765E-2</v>
      </c>
      <c r="D15" s="1">
        <f t="shared" si="14"/>
        <v>8.6382943835144652E-2</v>
      </c>
      <c r="E15" s="1">
        <f t="shared" si="22"/>
        <v>87547.500783361684</v>
      </c>
      <c r="F15" s="1">
        <f t="shared" si="15"/>
        <v>7562.6108430764143</v>
      </c>
      <c r="G15" s="1">
        <f t="shared" si="16"/>
        <v>418830.97680911736</v>
      </c>
      <c r="H15" s="1">
        <f t="shared" si="12"/>
        <v>1457602.9414847386</v>
      </c>
      <c r="I15" s="1">
        <f t="shared" si="17"/>
        <v>16.649281001083182</v>
      </c>
      <c r="K15" s="1">
        <v>2.2840295464891611E-2</v>
      </c>
      <c r="L15" s="1">
        <f t="shared" si="18"/>
        <v>0.10803272871512803</v>
      </c>
      <c r="M15" s="1">
        <f t="shared" si="23"/>
        <v>84758.053991951951</v>
      </c>
      <c r="N15" s="1">
        <f t="shared" si="19"/>
        <v>9156.6438533347246</v>
      </c>
      <c r="O15" s="1">
        <f t="shared" si="20"/>
        <v>400898.66032642295</v>
      </c>
      <c r="P15" s="1">
        <f t="shared" si="13"/>
        <v>1325194.8584902687</v>
      </c>
      <c r="Q15" s="1">
        <f t="shared" si="21"/>
        <v>15.635031670454588</v>
      </c>
    </row>
    <row r="16" spans="1:21" x14ac:dyDescent="0.35">
      <c r="B16" s="1" t="s">
        <v>8</v>
      </c>
      <c r="C16" s="1">
        <v>3.0648444191840714E-2</v>
      </c>
      <c r="D16" s="1">
        <f t="shared" si="14"/>
        <v>0.14233625875210532</v>
      </c>
      <c r="E16" s="1">
        <f t="shared" si="22"/>
        <v>79984.889940285269</v>
      </c>
      <c r="F16" s="1">
        <f t="shared" si="15"/>
        <v>11384.749990799115</v>
      </c>
      <c r="G16" s="1">
        <f t="shared" si="16"/>
        <v>371462.57472442853</v>
      </c>
      <c r="H16" s="1">
        <f t="shared" si="12"/>
        <v>1038771.9646756214</v>
      </c>
      <c r="I16" s="1">
        <f t="shared" si="17"/>
        <v>12.987102507125316</v>
      </c>
      <c r="K16" s="1">
        <v>3.7062432510392027E-2</v>
      </c>
      <c r="L16" s="1">
        <f t="shared" si="18"/>
        <v>0.16959788695410602</v>
      </c>
      <c r="M16" s="1">
        <f t="shared" si="23"/>
        <v>75601.410138617226</v>
      </c>
      <c r="N16" s="1">
        <f t="shared" si="19"/>
        <v>12821.839410260211</v>
      </c>
      <c r="O16" s="1">
        <f t="shared" si="20"/>
        <v>345952.45216743561</v>
      </c>
      <c r="P16" s="1">
        <f t="shared" si="13"/>
        <v>924296.19816384581</v>
      </c>
      <c r="Q16" s="1">
        <f t="shared" si="21"/>
        <v>12.225912141970948</v>
      </c>
    </row>
    <row r="17" spans="1:21" x14ac:dyDescent="0.35">
      <c r="B17" s="1" t="s">
        <v>9</v>
      </c>
      <c r="C17" s="1">
        <v>5.6700000900891945E-2</v>
      </c>
      <c r="D17" s="1">
        <f t="shared" si="14"/>
        <v>0.2483030470288804</v>
      </c>
      <c r="E17" s="1">
        <f t="shared" si="22"/>
        <v>68600.139949486154</v>
      </c>
      <c r="F17" s="1">
        <f t="shared" si="15"/>
        <v>17033.62377606504</v>
      </c>
      <c r="G17" s="1">
        <f t="shared" si="16"/>
        <v>300416.64030726819</v>
      </c>
      <c r="H17" s="1">
        <f t="shared" si="12"/>
        <v>667309.38995119277</v>
      </c>
      <c r="I17" s="1">
        <f t="shared" si="17"/>
        <v>9.7275222826450118</v>
      </c>
      <c r="K17" s="1">
        <v>6.2865731334482741E-2</v>
      </c>
      <c r="L17" s="1">
        <f t="shared" si="18"/>
        <v>0.27163700865577278</v>
      </c>
      <c r="M17" s="1">
        <f t="shared" si="23"/>
        <v>62779.570728357015</v>
      </c>
      <c r="N17" s="1">
        <f t="shared" si="19"/>
        <v>17053.254797344416</v>
      </c>
      <c r="O17" s="1">
        <f t="shared" si="20"/>
        <v>271264.71664842404</v>
      </c>
      <c r="P17" s="1">
        <f t="shared" si="13"/>
        <v>578343.74599641014</v>
      </c>
      <c r="Q17" s="1">
        <f t="shared" si="21"/>
        <v>9.2122921403662463</v>
      </c>
    </row>
    <row r="18" spans="1:21" x14ac:dyDescent="0.35">
      <c r="B18" s="1" t="s">
        <v>10</v>
      </c>
      <c r="C18" s="1">
        <v>0.1405492919210512</v>
      </c>
      <c r="D18" s="1">
        <v>1</v>
      </c>
      <c r="E18" s="1">
        <f t="shared" si="22"/>
        <v>51566.516173421114</v>
      </c>
      <c r="F18" s="1">
        <f>E18</f>
        <v>51566.516173421114</v>
      </c>
      <c r="G18" s="1">
        <f>F18*(1/C18)</f>
        <v>366892.74964392465</v>
      </c>
      <c r="H18" s="1">
        <f>G18</f>
        <v>366892.74964392465</v>
      </c>
      <c r="I18" s="1">
        <f t="shared" si="17"/>
        <v>7.114941571969756</v>
      </c>
      <c r="K18" s="1">
        <v>0.14890732209262952</v>
      </c>
      <c r="L18" s="1">
        <v>1</v>
      </c>
      <c r="M18" s="1">
        <f t="shared" si="23"/>
        <v>45726.315931012599</v>
      </c>
      <c r="N18" s="1">
        <f>M18</f>
        <v>45726.315931012599</v>
      </c>
      <c r="O18" s="1">
        <f>N18*(1/K18)</f>
        <v>307079.0293479861</v>
      </c>
      <c r="P18" s="1">
        <f>O18</f>
        <v>307079.0293479861</v>
      </c>
      <c r="Q18" s="1">
        <f t="shared" si="21"/>
        <v>6.7155864865929056</v>
      </c>
    </row>
    <row r="19" spans="1:21" x14ac:dyDescent="0.35">
      <c r="A19" t="s">
        <v>40</v>
      </c>
      <c r="B19" s="1" t="s">
        <v>1</v>
      </c>
      <c r="C19" s="1">
        <v>8.7519456895429996E-3</v>
      </c>
      <c r="D19" s="1">
        <f>(5*C19)/(1+2.5*C19)</f>
        <v>4.2822772010437424E-2</v>
      </c>
      <c r="E19" s="1">
        <v>100000</v>
      </c>
      <c r="F19" s="1">
        <f>E19-E20</f>
        <v>4282.2772010437329</v>
      </c>
      <c r="G19" s="1">
        <f>E20*5 + F19*2.5</f>
        <v>489294.3069973907</v>
      </c>
      <c r="H19" s="1">
        <f t="shared" ref="H19:H25" si="24">H20+G19</f>
        <v>2752177.2642662022</v>
      </c>
      <c r="I19" s="1">
        <f>H19/E19</f>
        <v>27.521772642662022</v>
      </c>
      <c r="K19" s="1">
        <v>1.2273695389724396E-2</v>
      </c>
      <c r="L19" s="1">
        <f>(5*K19)/(1+2.5*K19)</f>
        <v>5.9541491620618732E-2</v>
      </c>
      <c r="M19" s="1">
        <v>100000</v>
      </c>
      <c r="N19" s="1">
        <f>M19-M20</f>
        <v>5954.1491620618763</v>
      </c>
      <c r="O19" s="1">
        <f>M20*5 + N19*2.5</f>
        <v>485114.62709484535</v>
      </c>
      <c r="P19" s="1">
        <f t="shared" ref="P19:P25" si="25">P20+O19</f>
        <v>2431541.5960300099</v>
      </c>
      <c r="Q19" s="1">
        <f>P19/M19</f>
        <v>24.315415960300101</v>
      </c>
    </row>
    <row r="20" spans="1:21" x14ac:dyDescent="0.35">
      <c r="B20" s="1" t="s">
        <v>4</v>
      </c>
      <c r="C20" s="1">
        <v>1.1836460310977327E-2</v>
      </c>
      <c r="D20" s="1">
        <f t="shared" ref="D20:D25" si="26">(5*C20)/(1+2.5*C20)</f>
        <v>5.7481361907780706E-2</v>
      </c>
      <c r="E20" s="1">
        <f>E19*(1-D19)</f>
        <v>95717.722798956267</v>
      </c>
      <c r="F20" s="1">
        <f t="shared" ref="F20:F25" si="27">E20-E21</f>
        <v>5501.9850651954475</v>
      </c>
      <c r="G20" s="1">
        <f t="shared" ref="G20:G25" si="28">E21*5 + F20*2.5</f>
        <v>464833.65133179276</v>
      </c>
      <c r="H20" s="1">
        <f t="shared" si="24"/>
        <v>2262882.9572688113</v>
      </c>
      <c r="I20" s="1">
        <f t="shared" ref="I20:I26" si="29">H20/E20</f>
        <v>23.641211795455359</v>
      </c>
      <c r="K20" s="1">
        <v>1.7762372487835403E-2</v>
      </c>
      <c r="L20" s="1">
        <f t="shared" ref="L20:L25" si="30">(5*K20)/(1+2.5*K20)</f>
        <v>8.5035769890226848E-2</v>
      </c>
      <c r="M20" s="1">
        <f>M19*(1-L19)</f>
        <v>94045.850837938124</v>
      </c>
      <c r="N20" s="1">
        <f t="shared" ref="N20:N25" si="31">M20-M21</f>
        <v>7997.2613309855078</v>
      </c>
      <c r="O20" s="1">
        <f t="shared" ref="O20:O25" si="32">M21*5 + N20*2.5</f>
        <v>450236.10086222686</v>
      </c>
      <c r="P20" s="1">
        <f t="shared" si="25"/>
        <v>1946426.9689351646</v>
      </c>
      <c r="Q20" s="1">
        <f t="shared" ref="Q20:Q26" si="33">P20/M20</f>
        <v>20.69657461326274</v>
      </c>
    </row>
    <row r="21" spans="1:21" x14ac:dyDescent="0.35">
      <c r="B21" s="1" t="s">
        <v>5</v>
      </c>
      <c r="C21" s="1">
        <v>1.7079355964064177E-2</v>
      </c>
      <c r="D21" s="1">
        <f t="shared" si="26"/>
        <v>8.1899790626586394E-2</v>
      </c>
      <c r="E21" s="1">
        <f>E20*(1-D20)</f>
        <v>90215.73773376082</v>
      </c>
      <c r="F21" s="1">
        <f t="shared" si="27"/>
        <v>7388.6500316180318</v>
      </c>
      <c r="G21" s="1">
        <f t="shared" si="28"/>
        <v>432607.063589759</v>
      </c>
      <c r="H21" s="1">
        <f t="shared" si="24"/>
        <v>1798049.3059370187</v>
      </c>
      <c r="I21" s="1">
        <f t="shared" si="29"/>
        <v>19.930550379616825</v>
      </c>
      <c r="K21" s="1">
        <v>2.4620780758894002E-2</v>
      </c>
      <c r="L21" s="1">
        <f t="shared" si="30"/>
        <v>0.11596597187208342</v>
      </c>
      <c r="M21" s="1">
        <f>M20*(1-L20)</f>
        <v>86048.589506952616</v>
      </c>
      <c r="N21" s="1">
        <f t="shared" si="31"/>
        <v>9978.7083103957266</v>
      </c>
      <c r="O21" s="1">
        <f t="shared" si="32"/>
        <v>405296.1767587738</v>
      </c>
      <c r="P21" s="1">
        <f t="shared" si="25"/>
        <v>1496190.8680729377</v>
      </c>
      <c r="Q21" s="1">
        <f t="shared" si="33"/>
        <v>17.387744257586551</v>
      </c>
    </row>
    <row r="22" spans="1:21" x14ac:dyDescent="0.35">
      <c r="B22" s="1" t="s">
        <v>6</v>
      </c>
      <c r="C22" s="1">
        <v>2.3625557388536108E-2</v>
      </c>
      <c r="D22" s="1">
        <f t="shared" si="26"/>
        <v>0.11153981140409565</v>
      </c>
      <c r="E22" s="1">
        <f t="shared" ref="E22:E26" si="34">E21*(1-D21)</f>
        <v>82827.087702142788</v>
      </c>
      <c r="F22" s="1">
        <f t="shared" si="27"/>
        <v>9238.5177414474892</v>
      </c>
      <c r="G22" s="1">
        <f t="shared" si="28"/>
        <v>391039.14415709523</v>
      </c>
      <c r="H22" s="1">
        <f t="shared" si="24"/>
        <v>1365442.2423472598</v>
      </c>
      <c r="I22" s="1">
        <f t="shared" si="29"/>
        <v>16.485455184149075</v>
      </c>
      <c r="K22" s="1">
        <v>3.5138433197948675E-2</v>
      </c>
      <c r="L22" s="1">
        <f t="shared" si="30"/>
        <v>0.16150461791989706</v>
      </c>
      <c r="M22" s="1">
        <f t="shared" ref="M22:M26" si="35">M21*(1-L21)</f>
        <v>76069.881196556889</v>
      </c>
      <c r="N22" s="1">
        <f t="shared" si="31"/>
        <v>12285.637097861887</v>
      </c>
      <c r="O22" s="1">
        <f t="shared" si="32"/>
        <v>349635.31323812978</v>
      </c>
      <c r="P22" s="1">
        <f t="shared" si="25"/>
        <v>1090894.6913141639</v>
      </c>
      <c r="Q22" s="1">
        <f t="shared" si="33"/>
        <v>14.340691403150771</v>
      </c>
    </row>
    <row r="23" spans="1:21" x14ac:dyDescent="0.35">
      <c r="B23" s="1" t="s">
        <v>7</v>
      </c>
      <c r="C23" s="1">
        <v>3.7537461414181988E-2</v>
      </c>
      <c r="D23" s="1">
        <f t="shared" si="26"/>
        <v>0.17158513144385712</v>
      </c>
      <c r="E23" s="1">
        <f t="shared" si="34"/>
        <v>73588.569960695299</v>
      </c>
      <c r="F23" s="1">
        <f t="shared" si="27"/>
        <v>12626.704449471377</v>
      </c>
      <c r="G23" s="1">
        <f t="shared" si="28"/>
        <v>336376.08867979806</v>
      </c>
      <c r="H23" s="1">
        <f t="shared" si="24"/>
        <v>974403.09819016454</v>
      </c>
      <c r="I23" s="1">
        <f t="shared" si="29"/>
        <v>13.241228885282146</v>
      </c>
      <c r="K23" s="1">
        <v>5.2039315324953199E-2</v>
      </c>
      <c r="L23" s="1">
        <f t="shared" si="30"/>
        <v>0.23024243051754997</v>
      </c>
      <c r="M23" s="1">
        <f t="shared" si="35"/>
        <v>63784.244098695002</v>
      </c>
      <c r="N23" s="1">
        <f t="shared" si="31"/>
        <v>14685.83939000823</v>
      </c>
      <c r="O23" s="1">
        <f t="shared" si="32"/>
        <v>282206.62201845442</v>
      </c>
      <c r="P23" s="1">
        <f t="shared" si="25"/>
        <v>741259.37807603413</v>
      </c>
      <c r="Q23" s="1">
        <f t="shared" si="33"/>
        <v>11.621355533022614</v>
      </c>
    </row>
    <row r="24" spans="1:21" x14ac:dyDescent="0.35">
      <c r="B24" s="1" t="s">
        <v>8</v>
      </c>
      <c r="C24" s="1">
        <v>5.8515902630946366E-2</v>
      </c>
      <c r="D24" s="1">
        <f t="shared" si="26"/>
        <v>0.25524044987397121</v>
      </c>
      <c r="E24" s="1">
        <f t="shared" si="34"/>
        <v>60961.865511223921</v>
      </c>
      <c r="F24" s="1">
        <f t="shared" si="27"/>
        <v>15559.933978241323</v>
      </c>
      <c r="G24" s="1">
        <f t="shared" si="28"/>
        <v>265909.49261051626</v>
      </c>
      <c r="H24" s="1">
        <f t="shared" si="24"/>
        <v>638027.00951036648</v>
      </c>
      <c r="I24" s="1">
        <f t="shared" si="29"/>
        <v>10.466002051608754</v>
      </c>
      <c r="K24" s="1">
        <v>7.4099624823988589E-2</v>
      </c>
      <c r="L24" s="1">
        <f t="shared" si="30"/>
        <v>0.31259094478928717</v>
      </c>
      <c r="M24" s="1">
        <f t="shared" si="35"/>
        <v>49098.404708686772</v>
      </c>
      <c r="N24" s="1">
        <f t="shared" si="31"/>
        <v>15347.716715535185</v>
      </c>
      <c r="O24" s="1">
        <f t="shared" si="32"/>
        <v>207122.73175459591</v>
      </c>
      <c r="P24" s="1">
        <f t="shared" si="25"/>
        <v>459052.75605757965</v>
      </c>
      <c r="Q24" s="1">
        <f t="shared" si="33"/>
        <v>9.3496470767483277</v>
      </c>
    </row>
    <row r="25" spans="1:21" x14ac:dyDescent="0.35">
      <c r="B25" s="1" t="s">
        <v>9</v>
      </c>
      <c r="C25" s="1">
        <v>9.1114454312538187E-2</v>
      </c>
      <c r="D25" s="1">
        <f t="shared" si="26"/>
        <v>0.37105181292242828</v>
      </c>
      <c r="E25" s="1">
        <f t="shared" si="34"/>
        <v>45401.931532982599</v>
      </c>
      <c r="F25" s="1">
        <f t="shared" si="27"/>
        <v>16846.469005493156</v>
      </c>
      <c r="G25" s="1">
        <f t="shared" si="28"/>
        <v>184893.4851511801</v>
      </c>
      <c r="H25" s="1">
        <f t="shared" si="24"/>
        <v>372117.51689985022</v>
      </c>
      <c r="I25" s="1">
        <f t="shared" si="29"/>
        <v>8.1960723769983765</v>
      </c>
      <c r="K25" s="1">
        <v>0.10405725509369705</v>
      </c>
      <c r="L25" s="1">
        <f t="shared" si="30"/>
        <v>0.41287871186123209</v>
      </c>
      <c r="M25" s="1">
        <f t="shared" si="35"/>
        <v>33750.687993151587</v>
      </c>
      <c r="N25" s="1">
        <f t="shared" si="31"/>
        <v>13934.940583042779</v>
      </c>
      <c r="O25" s="1">
        <f t="shared" si="32"/>
        <v>133916.08850815098</v>
      </c>
      <c r="P25" s="1">
        <f t="shared" si="25"/>
        <v>251930.02430298374</v>
      </c>
      <c r="Q25" s="1">
        <f t="shared" si="33"/>
        <v>7.4644411501805035</v>
      </c>
    </row>
    <row r="26" spans="1:21" x14ac:dyDescent="0.35">
      <c r="B26" s="1" t="s">
        <v>10</v>
      </c>
      <c r="C26" s="1">
        <v>0.15252028417923583</v>
      </c>
      <c r="D26" s="1">
        <v>1</v>
      </c>
      <c r="E26" s="1">
        <f t="shared" si="34"/>
        <v>28555.462527489442</v>
      </c>
      <c r="F26" s="1">
        <f>E26</f>
        <v>28555.462527489442</v>
      </c>
      <c r="G26" s="1">
        <f>F26*(1/C26)</f>
        <v>187224.03174867015</v>
      </c>
      <c r="H26" s="1">
        <f>G26</f>
        <v>187224.03174867015</v>
      </c>
      <c r="I26" s="1">
        <f t="shared" si="29"/>
        <v>6.5565049618242215</v>
      </c>
      <c r="K26" s="1">
        <v>0.16791023260641427</v>
      </c>
      <c r="L26" s="1">
        <v>1</v>
      </c>
      <c r="M26" s="1">
        <f t="shared" si="35"/>
        <v>19815.747410108808</v>
      </c>
      <c r="N26" s="1">
        <f>M26</f>
        <v>19815.747410108808</v>
      </c>
      <c r="O26" s="1">
        <f>N26*(1/K26)</f>
        <v>118013.93579483277</v>
      </c>
      <c r="P26" s="1">
        <f>O26</f>
        <v>118013.93579483277</v>
      </c>
      <c r="Q26" s="1">
        <f t="shared" si="33"/>
        <v>5.9555631868131869</v>
      </c>
    </row>
    <row r="27" spans="1:21" x14ac:dyDescent="0.35">
      <c r="A27" t="s">
        <v>17</v>
      </c>
      <c r="B27" s="1" t="s">
        <v>1</v>
      </c>
      <c r="C27" s="1">
        <v>4.9157690782713473E-3</v>
      </c>
      <c r="D27" s="1">
        <f>(5*C27)/(1+2.5*C27)</f>
        <v>2.4280452645553129E-2</v>
      </c>
      <c r="E27" s="1">
        <v>100000</v>
      </c>
      <c r="F27" s="1">
        <f>E27-E28</f>
        <v>2428.045264555316</v>
      </c>
      <c r="G27" s="1">
        <f>E28*5 + F27*2.5</f>
        <v>493929.88683861168</v>
      </c>
      <c r="H27" s="1">
        <f t="shared" ref="H27:H33" si="36">H28+G27</f>
        <v>3036598.5463735075</v>
      </c>
      <c r="I27" s="1">
        <f>H27/E27</f>
        <v>30.365985463735075</v>
      </c>
      <c r="K27" s="1">
        <v>5.8831343847564723E-3</v>
      </c>
      <c r="L27" s="1">
        <f>(5*K27)/(1+2.5*K27)</f>
        <v>2.8989302024949679E-2</v>
      </c>
      <c r="M27" s="1">
        <v>100000</v>
      </c>
      <c r="N27" s="1">
        <f>M27-M28</f>
        <v>2898.930202494972</v>
      </c>
      <c r="O27" s="1">
        <f>M28*5 + N27*2.5</f>
        <v>492752.67449376261</v>
      </c>
      <c r="P27" s="1">
        <f t="shared" ref="P27:P33" si="37">P28+O27</f>
        <v>2824826.69722619</v>
      </c>
      <c r="Q27" s="1">
        <f>P27/M27</f>
        <v>28.248266972261899</v>
      </c>
      <c r="S27" s="7">
        <f>Q27-Q19</f>
        <v>3.9328510119617981</v>
      </c>
      <c r="T27" s="7">
        <f>I27-I19</f>
        <v>2.8442128210730537</v>
      </c>
      <c r="U27" s="7">
        <f>(S27-T27)/S27</f>
        <v>0.27680636453749263</v>
      </c>
    </row>
    <row r="28" spans="1:21" x14ac:dyDescent="0.35">
      <c r="B28" s="1" t="s">
        <v>4</v>
      </c>
      <c r="C28" s="1">
        <v>7.0167950452958748E-3</v>
      </c>
      <c r="D28" s="1">
        <f t="shared" ref="D28:D33" si="38">(5*C28)/(1+2.5*C28)</f>
        <v>3.4479142535211567E-2</v>
      </c>
      <c r="E28" s="1">
        <f>E27*(1-D27)</f>
        <v>97571.954735444684</v>
      </c>
      <c r="F28" s="1">
        <f t="shared" ref="F28:F33" si="39">E28-E29</f>
        <v>3364.1973347626044</v>
      </c>
      <c r="G28" s="1">
        <f t="shared" ref="G28:G33" si="40">E29*5 + F28*2.5</f>
        <v>479449.28034031694</v>
      </c>
      <c r="H28" s="1">
        <f t="shared" si="36"/>
        <v>2542668.6595348958</v>
      </c>
      <c r="I28" s="1">
        <f t="shared" ref="I28:I34" si="41">H28/E28</f>
        <v>26.059421136217413</v>
      </c>
      <c r="K28" s="1">
        <v>9.2506901848805039E-3</v>
      </c>
      <c r="L28" s="1">
        <f t="shared" ref="L28:L33" si="42">(5*K28)/(1+2.5*K28)</f>
        <v>4.5207939322968384E-2</v>
      </c>
      <c r="M28" s="1">
        <f>M27*(1-L27)</f>
        <v>97101.069797505028</v>
      </c>
      <c r="N28" s="1">
        <f t="shared" ref="N28:N33" si="43">M28-M29</f>
        <v>4389.7392716009344</v>
      </c>
      <c r="O28" s="1">
        <f t="shared" ref="O28:O33" si="44">M29*5 + N28*2.5</f>
        <v>474531.0008085228</v>
      </c>
      <c r="P28" s="1">
        <f t="shared" si="37"/>
        <v>2332074.0227324273</v>
      </c>
      <c r="Q28" s="1">
        <f t="shared" ref="Q28:Q34" si="45">P28/M28</f>
        <v>24.016975586322005</v>
      </c>
    </row>
    <row r="29" spans="1:21" x14ac:dyDescent="0.35">
      <c r="B29" s="1" t="s">
        <v>5</v>
      </c>
      <c r="C29" s="1">
        <v>1.0786942536199379E-2</v>
      </c>
      <c r="D29" s="1">
        <f t="shared" si="38"/>
        <v>5.2518429478798791E-2</v>
      </c>
      <c r="E29" s="1">
        <f>E28*(1-D28)</f>
        <v>94207.75740068208</v>
      </c>
      <c r="F29" s="1">
        <f t="shared" si="39"/>
        <v>4947.6434634035104</v>
      </c>
      <c r="G29" s="1">
        <f t="shared" si="40"/>
        <v>458669.67834490165</v>
      </c>
      <c r="H29" s="1">
        <f t="shared" si="36"/>
        <v>2063219.3791945791</v>
      </c>
      <c r="I29" s="1">
        <f t="shared" si="41"/>
        <v>21.900737647530935</v>
      </c>
      <c r="K29" s="1">
        <v>1.465118159012134E-2</v>
      </c>
      <c r="L29" s="1">
        <f t="shared" si="42"/>
        <v>7.0667501941928099E-2</v>
      </c>
      <c r="M29" s="1">
        <f>M28*(1-L28)</f>
        <v>92711.330525904094</v>
      </c>
      <c r="N29" s="1">
        <f t="shared" si="43"/>
        <v>6551.6781299780559</v>
      </c>
      <c r="O29" s="1">
        <f t="shared" si="44"/>
        <v>447177.45730457536</v>
      </c>
      <c r="P29" s="1">
        <f t="shared" si="37"/>
        <v>1857543.0219239043</v>
      </c>
      <c r="Q29" s="1">
        <f t="shared" si="45"/>
        <v>20.03577137106123</v>
      </c>
    </row>
    <row r="30" spans="1:21" x14ac:dyDescent="0.35">
      <c r="B30" s="1" t="s">
        <v>6</v>
      </c>
      <c r="C30" s="1">
        <v>1.6501715849778692E-2</v>
      </c>
      <c r="D30" s="1">
        <f t="shared" si="38"/>
        <v>7.9239605609358069E-2</v>
      </c>
      <c r="E30" s="1">
        <f t="shared" ref="E30:E34" si="46">E29*(1-D29)</f>
        <v>89260.113937278569</v>
      </c>
      <c r="F30" s="1">
        <f t="shared" si="39"/>
        <v>7072.9362250363192</v>
      </c>
      <c r="G30" s="1">
        <f t="shared" si="40"/>
        <v>428618.22912380204</v>
      </c>
      <c r="H30" s="1">
        <f t="shared" si="36"/>
        <v>1604549.7008496774</v>
      </c>
      <c r="I30" s="1">
        <f t="shared" si="41"/>
        <v>17.976110830165027</v>
      </c>
      <c r="K30" s="1">
        <v>2.2850808181948221E-2</v>
      </c>
      <c r="L30" s="1">
        <f t="shared" si="42"/>
        <v>0.10807976591174331</v>
      </c>
      <c r="M30" s="1">
        <f t="shared" ref="M30:M34" si="47">M29*(1-L29)</f>
        <v>86159.652395926038</v>
      </c>
      <c r="N30" s="1">
        <f t="shared" si="43"/>
        <v>9312.1150619888649</v>
      </c>
      <c r="O30" s="1">
        <f t="shared" si="44"/>
        <v>407517.97432465805</v>
      </c>
      <c r="P30" s="1">
        <f t="shared" si="37"/>
        <v>1410365.5646193291</v>
      </c>
      <c r="Q30" s="1">
        <f t="shared" si="45"/>
        <v>16.369211404641376</v>
      </c>
    </row>
    <row r="31" spans="1:21" x14ac:dyDescent="0.35">
      <c r="B31" s="1" t="s">
        <v>7</v>
      </c>
      <c r="C31" s="1">
        <v>2.7205931852054836E-2</v>
      </c>
      <c r="D31" s="1">
        <f t="shared" si="38"/>
        <v>0.12736682627092591</v>
      </c>
      <c r="E31" s="1">
        <f t="shared" si="46"/>
        <v>82187.17771224225</v>
      </c>
      <c r="F31" s="1">
        <f t="shared" si="39"/>
        <v>10467.919985372864</v>
      </c>
      <c r="G31" s="1">
        <f t="shared" si="40"/>
        <v>384766.08859777905</v>
      </c>
      <c r="H31" s="1">
        <f t="shared" si="36"/>
        <v>1175931.4717258755</v>
      </c>
      <c r="I31" s="1">
        <f t="shared" si="41"/>
        <v>14.307967549915196</v>
      </c>
      <c r="K31" s="1">
        <v>3.5930843522592779E-2</v>
      </c>
      <c r="L31" s="1">
        <f t="shared" si="42"/>
        <v>0.1648465303911473</v>
      </c>
      <c r="M31" s="1">
        <f t="shared" si="47"/>
        <v>76847.537333937173</v>
      </c>
      <c r="N31" s="1">
        <f t="shared" si="43"/>
        <v>12668.049898603698</v>
      </c>
      <c r="O31" s="1">
        <f t="shared" si="44"/>
        <v>352567.56192317663</v>
      </c>
      <c r="P31" s="1">
        <f t="shared" si="37"/>
        <v>1002847.590294671</v>
      </c>
      <c r="Q31" s="1">
        <f t="shared" si="45"/>
        <v>13.049833801919331</v>
      </c>
    </row>
    <row r="32" spans="1:21" x14ac:dyDescent="0.35">
      <c r="B32" s="1" t="s">
        <v>8</v>
      </c>
      <c r="C32" s="1">
        <v>4.6200564365488833E-2</v>
      </c>
      <c r="D32" s="1">
        <f t="shared" si="38"/>
        <v>0.2070842937242246</v>
      </c>
      <c r="E32" s="1">
        <f t="shared" si="46"/>
        <v>71719.257726869386</v>
      </c>
      <c r="F32" s="1">
        <f t="shared" si="39"/>
        <v>14851.931832794384</v>
      </c>
      <c r="G32" s="1">
        <f t="shared" si="40"/>
        <v>321466.45905236097</v>
      </c>
      <c r="H32" s="1">
        <f t="shared" si="36"/>
        <v>791165.38312809635</v>
      </c>
      <c r="I32" s="1">
        <f t="shared" si="41"/>
        <v>11.031421799443539</v>
      </c>
      <c r="K32" s="1">
        <v>5.6202544727038249E-2</v>
      </c>
      <c r="L32" s="1">
        <f t="shared" si="42"/>
        <v>0.2463929470655021</v>
      </c>
      <c r="M32" s="1">
        <f t="shared" si="47"/>
        <v>64179.487435333474</v>
      </c>
      <c r="N32" s="1">
        <f t="shared" si="43"/>
        <v>15813.373050345173</v>
      </c>
      <c r="O32" s="1">
        <f t="shared" si="44"/>
        <v>281364.00455080444</v>
      </c>
      <c r="P32" s="1">
        <f t="shared" si="37"/>
        <v>650280.02837149438</v>
      </c>
      <c r="Q32" s="1">
        <f t="shared" si="45"/>
        <v>10.132209750455068</v>
      </c>
    </row>
    <row r="33" spans="2:17" x14ac:dyDescent="0.35">
      <c r="B33" s="1" t="s">
        <v>9</v>
      </c>
      <c r="C33" s="1">
        <v>8.0271696346342791E-2</v>
      </c>
      <c r="D33" s="1">
        <f t="shared" si="38"/>
        <v>0.33427618973596857</v>
      </c>
      <c r="E33" s="1">
        <f t="shared" si="46"/>
        <v>56867.325894075002</v>
      </c>
      <c r="F33" s="1">
        <f t="shared" si="39"/>
        <v>19009.393020344971</v>
      </c>
      <c r="G33" s="1">
        <f t="shared" si="40"/>
        <v>236813.14691951257</v>
      </c>
      <c r="H33" s="1">
        <f t="shared" si="36"/>
        <v>469698.92407573538</v>
      </c>
      <c r="I33" s="1">
        <f t="shared" si="41"/>
        <v>8.2595570776552591</v>
      </c>
      <c r="K33" s="1">
        <v>9.0925413976103792E-2</v>
      </c>
      <c r="L33" s="1">
        <f t="shared" si="42"/>
        <v>0.37042455488168985</v>
      </c>
      <c r="M33" s="1">
        <f t="shared" si="47"/>
        <v>48366.114384988301</v>
      </c>
      <c r="N33" s="1">
        <f t="shared" si="43"/>
        <v>17915.996392416186</v>
      </c>
      <c r="O33" s="1">
        <f t="shared" si="44"/>
        <v>197040.58094390103</v>
      </c>
      <c r="P33" s="1">
        <f t="shared" si="37"/>
        <v>368916.02382068994</v>
      </c>
      <c r="Q33" s="1">
        <f t="shared" si="45"/>
        <v>7.6275720824741864</v>
      </c>
    </row>
    <row r="34" spans="2:17" x14ac:dyDescent="0.35">
      <c r="B34" s="1" t="s">
        <v>10</v>
      </c>
      <c r="C34" s="1">
        <v>0.1625600899119504</v>
      </c>
      <c r="D34" s="1">
        <v>1</v>
      </c>
      <c r="E34" s="1">
        <f t="shared" si="46"/>
        <v>37857.932873730031</v>
      </c>
      <c r="F34" s="1">
        <f>E34</f>
        <v>37857.932873730031</v>
      </c>
      <c r="G34" s="1">
        <f>F34*(1/C34)</f>
        <v>232885.77715622284</v>
      </c>
      <c r="H34" s="1">
        <f>G34</f>
        <v>232885.77715622284</v>
      </c>
      <c r="I34" s="1">
        <f t="shared" si="41"/>
        <v>6.1515714007149196</v>
      </c>
      <c r="K34" s="1">
        <v>0.17716386636106399</v>
      </c>
      <c r="L34" s="1">
        <v>1</v>
      </c>
      <c r="M34" s="1">
        <f t="shared" si="47"/>
        <v>30450.117992572115</v>
      </c>
      <c r="N34" s="1">
        <f>M34</f>
        <v>30450.117992572115</v>
      </c>
      <c r="O34" s="1">
        <f>N34*(1/K34)</f>
        <v>171875.4428767889</v>
      </c>
      <c r="P34" s="1">
        <f>O34</f>
        <v>171875.4428767889</v>
      </c>
      <c r="Q34" s="1">
        <f t="shared" si="45"/>
        <v>5.6444918511880822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6C9FA-AF71-44CC-AB17-228D521E72E3}">
  <dimension ref="A1:U34"/>
  <sheetViews>
    <sheetView topLeftCell="A14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5.092345035191962E-3</v>
      </c>
      <c r="D3" s="1">
        <f>(5*C3)/(1+2.5*C3)</f>
        <v>2.5141650280997387E-2</v>
      </c>
      <c r="E3" s="1">
        <v>100000</v>
      </c>
      <c r="F3" s="1">
        <f>E3-E4</f>
        <v>2514.1650280997419</v>
      </c>
      <c r="G3" s="1">
        <f>E4*5 + F3*2.5</f>
        <v>493714.58742975065</v>
      </c>
      <c r="H3" s="1">
        <f t="shared" ref="H3:H9" si="0">H4+G3</f>
        <v>3359461.374493422</v>
      </c>
      <c r="I3" s="1">
        <f>H3/E3</f>
        <v>33.594613744934222</v>
      </c>
      <c r="K3" s="1">
        <v>5.2662367780297687E-3</v>
      </c>
      <c r="L3" s="1">
        <f>(5*K3)/(1+2.5*K3)</f>
        <v>2.5989023018042155E-2</v>
      </c>
      <c r="M3" s="1">
        <v>100000</v>
      </c>
      <c r="N3" s="1">
        <f>M3-M4</f>
        <v>2598.9023018042208</v>
      </c>
      <c r="O3" s="1">
        <f>M4*5 + N3*2.5</f>
        <v>493502.74424548948</v>
      </c>
      <c r="P3" s="1">
        <f t="shared" ref="P3:P9" si="1">P4+O3</f>
        <v>3253145.0032434459</v>
      </c>
      <c r="Q3" s="1">
        <f>P3/M3</f>
        <v>32.531450032434456</v>
      </c>
    </row>
    <row r="4" spans="1:21" x14ac:dyDescent="0.35">
      <c r="B4" s="1" t="s">
        <v>4</v>
      </c>
      <c r="C4" s="1">
        <v>7.2274165592438426E-3</v>
      </c>
      <c r="D4" s="1">
        <f t="shared" ref="D4:D9" si="2">(5*C4)/(1+2.5*C4)</f>
        <v>3.5495726787306774E-2</v>
      </c>
      <c r="E4" s="1">
        <f>E3*(1-D3)</f>
        <v>97485.834971900258</v>
      </c>
      <c r="F4" s="1">
        <f t="shared" ref="F4:F9" si="3">E4-E5</f>
        <v>3460.3305637950398</v>
      </c>
      <c r="G4" s="1">
        <f t="shared" ref="G4:G9" si="4">E5*5 + F4*2.5</f>
        <v>478778.34845001367</v>
      </c>
      <c r="H4" s="1">
        <f t="shared" si="0"/>
        <v>2865746.7870636713</v>
      </c>
      <c r="I4" s="1">
        <f t="shared" ref="I4:I10" si="5">H4/E4</f>
        <v>29.396545538023105</v>
      </c>
      <c r="K4" s="1">
        <v>8.0033453207326247E-3</v>
      </c>
      <c r="L4" s="1">
        <f t="shared" ref="L4:L9" si="6">(5*K4)/(1+2.5*K4)</f>
        <v>3.9231763231946895E-2</v>
      </c>
      <c r="M4" s="1">
        <f>M3*(1-L3)</f>
        <v>97401.097698195779</v>
      </c>
      <c r="N4" s="1">
        <f t="shared" ref="N4:N9" si="7">M4-M5</f>
        <v>3821.2168034273491</v>
      </c>
      <c r="O4" s="1">
        <f t="shared" ref="O4:O9" si="8">M5*5 + N4*2.5</f>
        <v>477452.44648241048</v>
      </c>
      <c r="P4" s="1">
        <f t="shared" si="1"/>
        <v>2759642.2589979563</v>
      </c>
      <c r="Q4" s="1">
        <f t="shared" ref="Q4:Q10" si="9">P4/M4</f>
        <v>28.332763430951299</v>
      </c>
    </row>
    <row r="5" spans="1:21" x14ac:dyDescent="0.35">
      <c r="B5" s="1" t="s">
        <v>5</v>
      </c>
      <c r="C5" s="1">
        <v>1.0675668087826181E-2</v>
      </c>
      <c r="D5" s="1">
        <f t="shared" si="2"/>
        <v>5.1990750450514184E-2</v>
      </c>
      <c r="E5" s="1">
        <f>E4*(1-D4)</f>
        <v>94025.504408105218</v>
      </c>
      <c r="F5" s="1">
        <f t="shared" si="3"/>
        <v>4888.4565356655221</v>
      </c>
      <c r="G5" s="1">
        <f t="shared" si="4"/>
        <v>457906.38070136233</v>
      </c>
      <c r="H5" s="1">
        <f t="shared" si="0"/>
        <v>2386968.4386136574</v>
      </c>
      <c r="I5" s="1">
        <f t="shared" si="5"/>
        <v>25.386393336996502</v>
      </c>
      <c r="K5" s="1">
        <v>1.1687588241102772E-2</v>
      </c>
      <c r="L5" s="1">
        <f t="shared" si="6"/>
        <v>5.6778919622216026E-2</v>
      </c>
      <c r="M5" s="1">
        <f>M4*(1-L4)</f>
        <v>93579.88089476843</v>
      </c>
      <c r="N5" s="1">
        <f t="shared" si="7"/>
        <v>5313.3645355806075</v>
      </c>
      <c r="O5" s="1">
        <f t="shared" si="8"/>
        <v>454615.99313489062</v>
      </c>
      <c r="P5" s="1">
        <f t="shared" si="1"/>
        <v>2282189.8125155456</v>
      </c>
      <c r="Q5" s="1">
        <f t="shared" si="9"/>
        <v>24.387611853042348</v>
      </c>
    </row>
    <row r="6" spans="1:21" x14ac:dyDescent="0.35">
      <c r="B6" s="1" t="s">
        <v>6</v>
      </c>
      <c r="C6" s="1">
        <v>1.4362868945107535E-2</v>
      </c>
      <c r="D6" s="1">
        <f t="shared" si="2"/>
        <v>6.9325077228434034E-2</v>
      </c>
      <c r="E6" s="1">
        <f t="shared" ref="E6:E10" si="10">E5*(1-D5)</f>
        <v>89137.047872439696</v>
      </c>
      <c r="F6" s="1">
        <f t="shared" si="3"/>
        <v>6179.4327276715048</v>
      </c>
      <c r="G6" s="1">
        <f t="shared" si="4"/>
        <v>430236.65754301974</v>
      </c>
      <c r="H6" s="1">
        <f t="shared" si="0"/>
        <v>1929062.0579122952</v>
      </c>
      <c r="I6" s="1">
        <f t="shared" si="5"/>
        <v>21.641529576713101</v>
      </c>
      <c r="K6" s="1">
        <v>1.6068492666481336E-2</v>
      </c>
      <c r="L6" s="1">
        <f t="shared" si="6"/>
        <v>7.7239651402115514E-2</v>
      </c>
      <c r="M6" s="1">
        <f t="shared" ref="M6:M10" si="11">M5*(1-L5)</f>
        <v>88266.516359187823</v>
      </c>
      <c r="N6" s="1">
        <f t="shared" si="7"/>
        <v>6817.6749540627934</v>
      </c>
      <c r="O6" s="1">
        <f t="shared" si="8"/>
        <v>424288.39441078214</v>
      </c>
      <c r="P6" s="1">
        <f t="shared" si="1"/>
        <v>1827573.819380655</v>
      </c>
      <c r="Q6" s="1">
        <f t="shared" si="9"/>
        <v>20.705176716656716</v>
      </c>
    </row>
    <row r="7" spans="1:21" x14ac:dyDescent="0.35">
      <c r="B7" s="1" t="s">
        <v>7</v>
      </c>
      <c r="C7" s="1">
        <v>2.0046541085473449E-2</v>
      </c>
      <c r="D7" s="1">
        <f t="shared" si="2"/>
        <v>9.5449142533918716E-2</v>
      </c>
      <c r="E7" s="1">
        <f t="shared" si="10"/>
        <v>82957.615144768191</v>
      </c>
      <c r="F7" s="1">
        <f t="shared" si="3"/>
        <v>7918.2332322269503</v>
      </c>
      <c r="G7" s="1">
        <f t="shared" si="4"/>
        <v>394992.49264327355</v>
      </c>
      <c r="H7" s="1">
        <f t="shared" si="0"/>
        <v>1498825.4003692754</v>
      </c>
      <c r="I7" s="1">
        <f t="shared" si="5"/>
        <v>18.067363650144664</v>
      </c>
      <c r="K7" s="1">
        <v>2.2786871651538407E-2</v>
      </c>
      <c r="L7" s="1">
        <f t="shared" si="6"/>
        <v>0.10779365765320822</v>
      </c>
      <c r="M7" s="1">
        <f t="shared" si="11"/>
        <v>81448.841405125029</v>
      </c>
      <c r="N7" s="1">
        <f t="shared" si="7"/>
        <v>8779.6685266745044</v>
      </c>
      <c r="O7" s="1">
        <f t="shared" si="8"/>
        <v>385295.0357089389</v>
      </c>
      <c r="P7" s="1">
        <f t="shared" si="1"/>
        <v>1403285.4249698727</v>
      </c>
      <c r="Q7" s="1">
        <f t="shared" si="9"/>
        <v>17.229040963148353</v>
      </c>
    </row>
    <row r="8" spans="1:21" x14ac:dyDescent="0.35">
      <c r="B8" s="1" t="s">
        <v>8</v>
      </c>
      <c r="C8" s="1">
        <v>3.0087235243499062E-2</v>
      </c>
      <c r="D8" s="1">
        <f t="shared" si="2"/>
        <v>0.13991224467038557</v>
      </c>
      <c r="E8" s="1">
        <f t="shared" si="10"/>
        <v>75039.381912541241</v>
      </c>
      <c r="F8" s="1">
        <f t="shared" si="3"/>
        <v>10498.928362061975</v>
      </c>
      <c r="G8" s="1">
        <f t="shared" si="4"/>
        <v>348949.58865755127</v>
      </c>
      <c r="H8" s="1">
        <f t="shared" si="0"/>
        <v>1103832.9077260019</v>
      </c>
      <c r="I8" s="1">
        <f t="shared" si="5"/>
        <v>14.71004797204386</v>
      </c>
      <c r="K8" s="1">
        <v>3.3997281327156216E-2</v>
      </c>
      <c r="L8" s="1">
        <f t="shared" si="6"/>
        <v>0.1566704806223353</v>
      </c>
      <c r="M8" s="1">
        <f t="shared" si="11"/>
        <v>72669.172878450525</v>
      </c>
      <c r="N8" s="1">
        <f t="shared" si="7"/>
        <v>11385.114241294417</v>
      </c>
      <c r="O8" s="1">
        <f t="shared" si="8"/>
        <v>334883.07878901658</v>
      </c>
      <c r="P8" s="1">
        <f t="shared" si="1"/>
        <v>1017990.3892609339</v>
      </c>
      <c r="Q8" s="1">
        <f t="shared" si="9"/>
        <v>14.008558910718124</v>
      </c>
    </row>
    <row r="9" spans="1:21" x14ac:dyDescent="0.35">
      <c r="B9" s="1" t="s">
        <v>9</v>
      </c>
      <c r="C9" s="1">
        <v>4.9822687992089942E-2</v>
      </c>
      <c r="D9" s="1">
        <f t="shared" si="2"/>
        <v>0.22152145421782757</v>
      </c>
      <c r="E9" s="1">
        <f t="shared" si="10"/>
        <v>64540.453550479266</v>
      </c>
      <c r="F9" s="1">
        <f t="shared" si="3"/>
        <v>14297.095126380314</v>
      </c>
      <c r="G9" s="1">
        <f t="shared" si="4"/>
        <v>286959.52993644553</v>
      </c>
      <c r="H9" s="1">
        <f t="shared" si="0"/>
        <v>754883.31906845071</v>
      </c>
      <c r="I9" s="1">
        <f t="shared" si="5"/>
        <v>11.696281596131502</v>
      </c>
      <c r="K9" s="1">
        <v>5.3384590647976259E-2</v>
      </c>
      <c r="L9" s="1">
        <f t="shared" si="6"/>
        <v>0.23549362615822086</v>
      </c>
      <c r="M9" s="1">
        <f t="shared" si="11"/>
        <v>61284.058637156108</v>
      </c>
      <c r="N9" s="1">
        <f t="shared" si="7"/>
        <v>14432.005194156925</v>
      </c>
      <c r="O9" s="1">
        <f t="shared" si="8"/>
        <v>270340.28020038822</v>
      </c>
      <c r="P9" s="1">
        <f t="shared" si="1"/>
        <v>683107.31047191727</v>
      </c>
      <c r="Q9" s="1">
        <f t="shared" si="9"/>
        <v>11.146574258672777</v>
      </c>
    </row>
    <row r="10" spans="1:21" x14ac:dyDescent="0.35">
      <c r="B10" s="1" t="s">
        <v>10</v>
      </c>
      <c r="C10" s="1">
        <v>0.10737508883081147</v>
      </c>
      <c r="D10" s="1">
        <v>1</v>
      </c>
      <c r="E10" s="1">
        <f t="shared" si="10"/>
        <v>50243.358424098951</v>
      </c>
      <c r="F10" s="1">
        <f>E10</f>
        <v>50243.358424098951</v>
      </c>
      <c r="G10" s="1">
        <f>F10*(1/C10)</f>
        <v>467923.78913200524</v>
      </c>
      <c r="H10" s="1">
        <f>G10</f>
        <v>467923.78913200524</v>
      </c>
      <c r="I10" s="1">
        <f t="shared" si="5"/>
        <v>9.3131471264780767</v>
      </c>
      <c r="K10" s="1">
        <v>0.11350725713770954</v>
      </c>
      <c r="L10" s="1">
        <v>1</v>
      </c>
      <c r="M10" s="1">
        <f t="shared" si="11"/>
        <v>46852.053442999182</v>
      </c>
      <c r="N10" s="1">
        <f>M10</f>
        <v>46852.053442999182</v>
      </c>
      <c r="O10" s="1">
        <f>N10*(1/K10)</f>
        <v>412767.03027152905</v>
      </c>
      <c r="P10" s="1">
        <f>O10</f>
        <v>412767.03027152905</v>
      </c>
      <c r="Q10" s="1">
        <f t="shared" si="9"/>
        <v>8.8100093792838088</v>
      </c>
    </row>
    <row r="11" spans="1:21" x14ac:dyDescent="0.35">
      <c r="A11" t="s">
        <v>16</v>
      </c>
      <c r="B11" s="1" t="s">
        <v>1</v>
      </c>
      <c r="C11" s="1">
        <v>3.3698645409743736E-3</v>
      </c>
      <c r="D11" s="1">
        <f>(5*C11)/(1+2.5*C11)</f>
        <v>1.6708558755668089E-2</v>
      </c>
      <c r="E11" s="1">
        <v>100000</v>
      </c>
      <c r="F11" s="1">
        <f>E11-E12</f>
        <v>1670.8558755668055</v>
      </c>
      <c r="G11" s="1">
        <f>E12*5 + F11*2.5</f>
        <v>495822.86031108297</v>
      </c>
      <c r="H11" s="1">
        <f t="shared" ref="H11:H17" si="12">H12+G11</f>
        <v>3504359.9443436908</v>
      </c>
      <c r="I11" s="1">
        <f>H11/E11</f>
        <v>35.043599443436911</v>
      </c>
      <c r="K11" s="1">
        <v>3.5612254420986662E-3</v>
      </c>
      <c r="L11" s="1">
        <f>(5*K11)/(1+2.5*K11)</f>
        <v>1.7648997067036688E-2</v>
      </c>
      <c r="M11" s="1">
        <v>100000</v>
      </c>
      <c r="N11" s="1">
        <f>M11-M12</f>
        <v>1764.8997067036689</v>
      </c>
      <c r="O11" s="1">
        <f>M12*5 + N11*2.5</f>
        <v>495587.75073324086</v>
      </c>
      <c r="P11" s="1">
        <f t="shared" ref="P11:P17" si="13">P12+O11</f>
        <v>3388859.7025343361</v>
      </c>
      <c r="Q11" s="1">
        <f>P11/M11</f>
        <v>33.888597025343358</v>
      </c>
      <c r="S11" s="7">
        <f>Q11-Q3</f>
        <v>1.357146992908902</v>
      </c>
      <c r="T11" s="7">
        <f>I11-I3</f>
        <v>1.448985698502689</v>
      </c>
      <c r="U11" s="7">
        <f>(S11-T11)/S11</f>
        <v>-6.7670418955090808E-2</v>
      </c>
    </row>
    <row r="12" spans="1:21" x14ac:dyDescent="0.35">
      <c r="B12" s="1" t="s">
        <v>4</v>
      </c>
      <c r="C12" s="1">
        <v>4.7510096974121077E-3</v>
      </c>
      <c r="D12" s="1">
        <f t="shared" ref="D12:D17" si="14">(5*C12)/(1+2.5*C12)</f>
        <v>2.3476209242634952E-2</v>
      </c>
      <c r="E12" s="1">
        <f>E11*(1-D11)</f>
        <v>98329.144124433195</v>
      </c>
      <c r="F12" s="1">
        <f t="shared" ref="F12:F17" si="15">E12-E13</f>
        <v>2308.3955621143978</v>
      </c>
      <c r="G12" s="1">
        <f t="shared" ref="G12:G17" si="16">E13*5 + F12*2.5</f>
        <v>485874.73171687999</v>
      </c>
      <c r="H12" s="1">
        <f t="shared" si="12"/>
        <v>3008537.0840326077</v>
      </c>
      <c r="I12" s="1">
        <f t="shared" ref="I12:I18" si="17">H12/E12</f>
        <v>30.596595859975913</v>
      </c>
      <c r="K12" s="1">
        <v>5.3885401117451702E-3</v>
      </c>
      <c r="L12" s="1">
        <f t="shared" ref="L12:L17" si="18">(5*K12)/(1+2.5*K12)</f>
        <v>2.6584570497527243E-2</v>
      </c>
      <c r="M12" s="1">
        <f>M11*(1-L11)</f>
        <v>98235.100293296331</v>
      </c>
      <c r="N12" s="1">
        <f t="shared" ref="N12:N17" si="19">M12-M13</f>
        <v>2611.5379490788036</v>
      </c>
      <c r="O12" s="1">
        <f t="shared" ref="O12:O17" si="20">M13*5 + N12*2.5</f>
        <v>484646.65659378469</v>
      </c>
      <c r="P12" s="1">
        <f t="shared" si="13"/>
        <v>2893271.9518010952</v>
      </c>
      <c r="Q12" s="1">
        <f t="shared" ref="Q12:Q18" si="21">P12/M12</f>
        <v>29.452527082099749</v>
      </c>
    </row>
    <row r="13" spans="1:21" x14ac:dyDescent="0.35">
      <c r="B13" s="1" t="s">
        <v>5</v>
      </c>
      <c r="C13" s="1">
        <v>6.7553762664741904E-3</v>
      </c>
      <c r="D13" s="1">
        <f t="shared" si="14"/>
        <v>3.3215916300752706E-2</v>
      </c>
      <c r="E13" s="1">
        <f>E12*(1-D12)</f>
        <v>96020.748562318797</v>
      </c>
      <c r="F13" s="1">
        <f t="shared" si="15"/>
        <v>3189.4171473816095</v>
      </c>
      <c r="G13" s="1">
        <f t="shared" si="16"/>
        <v>472130.19994313992</v>
      </c>
      <c r="H13" s="1">
        <f t="shared" si="12"/>
        <v>2522662.3523157276</v>
      </c>
      <c r="I13" s="1">
        <f t="shared" si="17"/>
        <v>26.272054634925958</v>
      </c>
      <c r="K13" s="1">
        <v>7.6413830397791347E-3</v>
      </c>
      <c r="L13" s="1">
        <f t="shared" si="18"/>
        <v>3.7490712953613253E-2</v>
      </c>
      <c r="M13" s="1">
        <f>M12*(1-L12)</f>
        <v>95623.562344217527</v>
      </c>
      <c r="N13" s="1">
        <f t="shared" si="19"/>
        <v>3584.9955274490057</v>
      </c>
      <c r="O13" s="1">
        <f t="shared" si="20"/>
        <v>469155.32290246512</v>
      </c>
      <c r="P13" s="1">
        <f t="shared" si="13"/>
        <v>2408625.2952073105</v>
      </c>
      <c r="Q13" s="1">
        <f t="shared" si="21"/>
        <v>25.188617074701181</v>
      </c>
    </row>
    <row r="14" spans="1:21" x14ac:dyDescent="0.35">
      <c r="B14" s="1" t="s">
        <v>6</v>
      </c>
      <c r="C14" s="1">
        <v>9.6145407646751925E-3</v>
      </c>
      <c r="D14" s="1">
        <f t="shared" si="14"/>
        <v>4.6944333307731748E-2</v>
      </c>
      <c r="E14" s="1">
        <f t="shared" ref="E14:E18" si="22">E13*(1-D13)</f>
        <v>92831.331414937187</v>
      </c>
      <c r="F14" s="1">
        <f t="shared" si="15"/>
        <v>4357.9049633433169</v>
      </c>
      <c r="G14" s="1">
        <f t="shared" si="16"/>
        <v>453261.89466632763</v>
      </c>
      <c r="H14" s="1">
        <f t="shared" si="12"/>
        <v>2050532.1523725875</v>
      </c>
      <c r="I14" s="1">
        <f t="shared" si="17"/>
        <v>22.088793956935998</v>
      </c>
      <c r="K14" s="1">
        <v>1.1086389039751923E-2</v>
      </c>
      <c r="L14" s="1">
        <f t="shared" si="18"/>
        <v>5.3937028008387171E-2</v>
      </c>
      <c r="M14" s="1">
        <f t="shared" ref="M14:M18" si="23">M13*(1-L13)</f>
        <v>92038.566816768522</v>
      </c>
      <c r="N14" s="1">
        <f t="shared" si="19"/>
        <v>4964.2867562478641</v>
      </c>
      <c r="O14" s="1">
        <f t="shared" si="20"/>
        <v>447782.11719322292</v>
      </c>
      <c r="P14" s="1">
        <f t="shared" si="13"/>
        <v>1939469.9723048452</v>
      </c>
      <c r="Q14" s="1">
        <f t="shared" si="21"/>
        <v>21.072361721646157</v>
      </c>
    </row>
    <row r="15" spans="1:21" x14ac:dyDescent="0.35">
      <c r="B15" s="1" t="s">
        <v>7</v>
      </c>
      <c r="C15" s="1">
        <v>1.5138096509083187E-2</v>
      </c>
      <c r="D15" s="1">
        <f t="shared" si="14"/>
        <v>7.2930413452199111E-2</v>
      </c>
      <c r="E15" s="1">
        <f t="shared" si="22"/>
        <v>88473.42645159387</v>
      </c>
      <c r="F15" s="1">
        <f t="shared" si="15"/>
        <v>6452.4035706474679</v>
      </c>
      <c r="G15" s="1">
        <f t="shared" si="16"/>
        <v>426236.12333135068</v>
      </c>
      <c r="H15" s="1">
        <f t="shared" si="12"/>
        <v>1597270.2577062598</v>
      </c>
      <c r="I15" s="1">
        <f t="shared" si="17"/>
        <v>18.053672405014947</v>
      </c>
      <c r="K15" s="1">
        <v>1.7761562456986603E-2</v>
      </c>
      <c r="L15" s="1">
        <f t="shared" si="18"/>
        <v>8.5032056815018062E-2</v>
      </c>
      <c r="M15" s="1">
        <f t="shared" si="23"/>
        <v>87074.280060520658</v>
      </c>
      <c r="N15" s="1">
        <f t="shared" si="19"/>
        <v>7404.1051292329794</v>
      </c>
      <c r="O15" s="1">
        <f t="shared" si="20"/>
        <v>416861.13747952081</v>
      </c>
      <c r="P15" s="1">
        <f t="shared" si="13"/>
        <v>1491687.8551116223</v>
      </c>
      <c r="Q15" s="1">
        <f t="shared" si="21"/>
        <v>17.131210893444425</v>
      </c>
    </row>
    <row r="16" spans="1:21" x14ac:dyDescent="0.35">
      <c r="B16" s="1" t="s">
        <v>8</v>
      </c>
      <c r="C16" s="1">
        <v>2.5073878963387291E-2</v>
      </c>
      <c r="D16" s="1">
        <f t="shared" si="14"/>
        <v>0.11797421673867177</v>
      </c>
      <c r="E16" s="1">
        <f t="shared" si="22"/>
        <v>82021.022880946402</v>
      </c>
      <c r="F16" s="1">
        <f t="shared" si="15"/>
        <v>9676.3659304843313</v>
      </c>
      <c r="G16" s="1">
        <f t="shared" si="16"/>
        <v>385914.19957852119</v>
      </c>
      <c r="H16" s="1">
        <f t="shared" si="12"/>
        <v>1171034.1343749091</v>
      </c>
      <c r="I16" s="1">
        <f t="shared" si="17"/>
        <v>14.277243726582956</v>
      </c>
      <c r="K16" s="1">
        <v>2.9476252352815861E-2</v>
      </c>
      <c r="L16" s="1">
        <f t="shared" si="18"/>
        <v>0.13726604063128053</v>
      </c>
      <c r="M16" s="1">
        <f t="shared" si="23"/>
        <v>79670.174931287678</v>
      </c>
      <c r="N16" s="1">
        <f t="shared" si="19"/>
        <v>10936.009469219367</v>
      </c>
      <c r="O16" s="1">
        <f t="shared" si="20"/>
        <v>371010.85098338994</v>
      </c>
      <c r="P16" s="1">
        <f t="shared" si="13"/>
        <v>1074826.7176321014</v>
      </c>
      <c r="Q16" s="1">
        <f t="shared" si="21"/>
        <v>13.490954658491665</v>
      </c>
    </row>
    <row r="17" spans="1:21" x14ac:dyDescent="0.35">
      <c r="B17" s="1" t="s">
        <v>9</v>
      </c>
      <c r="C17" s="1">
        <v>4.6390489035487502E-2</v>
      </c>
      <c r="D17" s="1">
        <f t="shared" si="14"/>
        <v>0.20784712118630963</v>
      </c>
      <c r="E17" s="1">
        <f t="shared" si="22"/>
        <v>72344.656950462071</v>
      </c>
      <c r="F17" s="1">
        <f t="shared" si="15"/>
        <v>15036.628680364687</v>
      </c>
      <c r="G17" s="1">
        <f t="shared" si="16"/>
        <v>324131.71305139863</v>
      </c>
      <c r="H17" s="1">
        <f t="shared" si="12"/>
        <v>785119.93479638791</v>
      </c>
      <c r="I17" s="1">
        <f t="shared" si="17"/>
        <v>10.852493714000165</v>
      </c>
      <c r="K17" s="1">
        <v>5.1239098718756426E-2</v>
      </c>
      <c r="L17" s="1">
        <f t="shared" si="18"/>
        <v>0.22710398484636718</v>
      </c>
      <c r="M17" s="1">
        <f t="shared" si="23"/>
        <v>68734.165462068311</v>
      </c>
      <c r="N17" s="1">
        <f t="shared" si="19"/>
        <v>15609.802871525259</v>
      </c>
      <c r="O17" s="1">
        <f t="shared" si="20"/>
        <v>304646.32013152842</v>
      </c>
      <c r="P17" s="1">
        <f t="shared" si="13"/>
        <v>703815.86664871138</v>
      </c>
      <c r="Q17" s="1">
        <f t="shared" si="21"/>
        <v>10.23968010548</v>
      </c>
    </row>
    <row r="18" spans="1:21" x14ac:dyDescent="0.35">
      <c r="B18" s="1" t="s">
        <v>10</v>
      </c>
      <c r="C18" s="1">
        <v>0.12431560193266541</v>
      </c>
      <c r="D18" s="1">
        <v>1</v>
      </c>
      <c r="E18" s="1">
        <f t="shared" si="22"/>
        <v>57308.028270097384</v>
      </c>
      <c r="F18" s="1">
        <f>E18</f>
        <v>57308.028270097384</v>
      </c>
      <c r="G18" s="1">
        <f>F18*(1/C18)</f>
        <v>460988.22174498928</v>
      </c>
      <c r="H18" s="1">
        <f>G18</f>
        <v>460988.22174498928</v>
      </c>
      <c r="I18" s="1">
        <f t="shared" si="17"/>
        <v>8.0440426177692661</v>
      </c>
      <c r="K18" s="1">
        <v>0.13308721332591994</v>
      </c>
      <c r="L18" s="1">
        <v>1</v>
      </c>
      <c r="M18" s="1">
        <f t="shared" si="23"/>
        <v>53124.362590543053</v>
      </c>
      <c r="N18" s="1">
        <f>M18</f>
        <v>53124.362590543053</v>
      </c>
      <c r="O18" s="1">
        <f>N18*(1/K18)</f>
        <v>399169.54651718296</v>
      </c>
      <c r="P18" s="1">
        <f>O18</f>
        <v>399169.54651718296</v>
      </c>
      <c r="Q18" s="1">
        <f t="shared" si="21"/>
        <v>7.5138698527790195</v>
      </c>
    </row>
    <row r="19" spans="1:21" x14ac:dyDescent="0.35">
      <c r="A19" t="s">
        <v>40</v>
      </c>
      <c r="B19" s="1" t="s">
        <v>1</v>
      </c>
      <c r="C19" s="1">
        <v>7.8856523726832661E-3</v>
      </c>
      <c r="D19" s="1">
        <f>(5*C19)/(1+2.5*C19)</f>
        <v>3.866599536812431E-2</v>
      </c>
      <c r="E19" s="1">
        <v>100000</v>
      </c>
      <c r="F19" s="1">
        <f>E19-E20</f>
        <v>3866.5995368124277</v>
      </c>
      <c r="G19" s="1">
        <f>E20*5 + F19*2.5</f>
        <v>490333.50115796895</v>
      </c>
      <c r="H19" s="1">
        <f t="shared" ref="H19:H25" si="24">H20+G19</f>
        <v>2921780.8969611861</v>
      </c>
      <c r="I19" s="1">
        <f>H19/E19</f>
        <v>29.217808969611863</v>
      </c>
      <c r="K19" s="1">
        <v>8.4663477025324063E-3</v>
      </c>
      <c r="L19" s="1">
        <f>(5*K19)/(1+2.5*K19)</f>
        <v>4.145432175821772E-2</v>
      </c>
      <c r="M19" s="1">
        <v>100000</v>
      </c>
      <c r="N19" s="1">
        <f>M19-M20</f>
        <v>4145.4321758217702</v>
      </c>
      <c r="O19" s="1">
        <f>M20*5 + N19*2.5</f>
        <v>489636.41956044559</v>
      </c>
      <c r="P19" s="1">
        <f t="shared" ref="P19:P25" si="25">P20+O19</f>
        <v>2776094.1114425203</v>
      </c>
      <c r="Q19" s="1">
        <f>P19/M19</f>
        <v>27.760941114425204</v>
      </c>
    </row>
    <row r="20" spans="1:21" x14ac:dyDescent="0.35">
      <c r="B20" s="1" t="s">
        <v>4</v>
      </c>
      <c r="C20" s="1">
        <v>1.1472885438160604E-2</v>
      </c>
      <c r="D20" s="1">
        <f t="shared" ref="D20:D25" si="26">(5*C20)/(1+2.5*C20)</f>
        <v>5.5764964565981547E-2</v>
      </c>
      <c r="E20" s="1">
        <f>E19*(1-D19)</f>
        <v>96133.400463187572</v>
      </c>
      <c r="F20" s="1">
        <f t="shared" ref="F20:F25" si="27">E20-E21</f>
        <v>5360.8756704369735</v>
      </c>
      <c r="G20" s="1">
        <f t="shared" ref="G20:G25" si="28">E21*5 + F20*2.5</f>
        <v>467264.81313984544</v>
      </c>
      <c r="H20" s="1">
        <f t="shared" si="24"/>
        <v>2431447.3958032173</v>
      </c>
      <c r="I20" s="1">
        <f t="shared" ref="I20:I26" si="29">H20/E20</f>
        <v>25.292430977038965</v>
      </c>
      <c r="K20" s="1">
        <v>1.3145399809455425E-2</v>
      </c>
      <c r="L20" s="1">
        <f t="shared" ref="L20:L25" si="30">(5*K20)/(1+2.5*K20)</f>
        <v>6.3635707019940896E-2</v>
      </c>
      <c r="M20" s="1">
        <f>M19*(1-L19)</f>
        <v>95854.56782417823</v>
      </c>
      <c r="N20" s="1">
        <f t="shared" ref="N20:N25" si="31">M20-M21</f>
        <v>6099.7731945824635</v>
      </c>
      <c r="O20" s="1">
        <f t="shared" ref="O20:O25" si="32">M21*5 + N20*2.5</f>
        <v>464023.40613443498</v>
      </c>
      <c r="P20" s="1">
        <f t="shared" si="25"/>
        <v>2286457.6918820748</v>
      </c>
      <c r="Q20" s="1">
        <f t="shared" ref="Q20:Q26" si="33">P20/M20</f>
        <v>23.853403586107888</v>
      </c>
    </row>
    <row r="21" spans="1:21" x14ac:dyDescent="0.35">
      <c r="B21" s="1" t="s">
        <v>5</v>
      </c>
      <c r="C21" s="1">
        <v>1.6836500941587076E-2</v>
      </c>
      <c r="D21" s="1">
        <f t="shared" si="26"/>
        <v>8.0782277480764303E-2</v>
      </c>
      <c r="E21" s="1">
        <f>E20*(1-D20)</f>
        <v>90772.524792750599</v>
      </c>
      <c r="F21" s="1">
        <f t="shared" si="27"/>
        <v>7332.8112854375358</v>
      </c>
      <c r="G21" s="1">
        <f t="shared" si="28"/>
        <v>435530.59575015912</v>
      </c>
      <c r="H21" s="1">
        <f t="shared" si="24"/>
        <v>1964182.5826633719</v>
      </c>
      <c r="I21" s="1">
        <f t="shared" si="29"/>
        <v>21.638514375885666</v>
      </c>
      <c r="K21" s="1">
        <v>1.9824368103405744E-2</v>
      </c>
      <c r="L21" s="1">
        <f t="shared" si="30"/>
        <v>9.444124548064757E-2</v>
      </c>
      <c r="M21" s="1">
        <f>M20*(1-L20)</f>
        <v>89754.794629595766</v>
      </c>
      <c r="N21" s="1">
        <f t="shared" si="31"/>
        <v>8476.5545926787599</v>
      </c>
      <c r="O21" s="1">
        <f t="shared" si="32"/>
        <v>427582.58666628198</v>
      </c>
      <c r="P21" s="1">
        <f t="shared" si="25"/>
        <v>1822434.2857476401</v>
      </c>
      <c r="Q21" s="1">
        <f t="shared" si="33"/>
        <v>20.304589780061846</v>
      </c>
    </row>
    <row r="22" spans="1:21" x14ac:dyDescent="0.35">
      <c r="B22" s="1" t="s">
        <v>6</v>
      </c>
      <c r="C22" s="1">
        <v>2.3428435627659797E-2</v>
      </c>
      <c r="D22" s="1">
        <f t="shared" si="26"/>
        <v>0.1106606626120004</v>
      </c>
      <c r="E22" s="1">
        <f t="shared" ref="E22:E26" si="34">E21*(1-D21)</f>
        <v>83439.713507313063</v>
      </c>
      <c r="F22" s="1">
        <f t="shared" si="27"/>
        <v>9233.4939848747454</v>
      </c>
      <c r="G22" s="1">
        <f t="shared" si="28"/>
        <v>394114.83257437847</v>
      </c>
      <c r="H22" s="1">
        <f t="shared" si="24"/>
        <v>1528651.9869132128</v>
      </c>
      <c r="I22" s="1">
        <f t="shared" si="29"/>
        <v>18.320436668076937</v>
      </c>
      <c r="K22" s="1">
        <v>2.7996458122507291E-2</v>
      </c>
      <c r="L22" s="1">
        <f t="shared" si="30"/>
        <v>0.13082565330245671</v>
      </c>
      <c r="M22" s="1">
        <f t="shared" ref="M22:M26" si="35">M21*(1-L21)</f>
        <v>81278.240036917006</v>
      </c>
      <c r="N22" s="1">
        <f t="shared" si="31"/>
        <v>10633.278852103569</v>
      </c>
      <c r="O22" s="1">
        <f t="shared" si="32"/>
        <v>379808.00305432605</v>
      </c>
      <c r="P22" s="1">
        <f t="shared" si="25"/>
        <v>1394851.699081358</v>
      </c>
      <c r="Q22" s="1">
        <f t="shared" si="33"/>
        <v>17.161440730604021</v>
      </c>
    </row>
    <row r="23" spans="1:21" x14ac:dyDescent="0.35">
      <c r="B23" s="1" t="s">
        <v>7</v>
      </c>
      <c r="C23" s="1">
        <v>3.1180316150883881E-2</v>
      </c>
      <c r="D23" s="1">
        <f t="shared" si="26"/>
        <v>0.14462773453680983</v>
      </c>
      <c r="E23" s="1">
        <f t="shared" si="34"/>
        <v>74206.219522438318</v>
      </c>
      <c r="F23" s="1">
        <f t="shared" si="27"/>
        <v>10732.277418071448</v>
      </c>
      <c r="G23" s="1">
        <f t="shared" si="28"/>
        <v>344200.40406701295</v>
      </c>
      <c r="H23" s="1">
        <f t="shared" si="24"/>
        <v>1134537.1543388343</v>
      </c>
      <c r="I23" s="1">
        <f t="shared" si="29"/>
        <v>15.288976606546779</v>
      </c>
      <c r="K23" s="1">
        <v>3.6282917444268509E-2</v>
      </c>
      <c r="L23" s="1">
        <f t="shared" si="30"/>
        <v>0.16632747235125633</v>
      </c>
      <c r="M23" s="1">
        <f t="shared" si="35"/>
        <v>70644.961184813437</v>
      </c>
      <c r="N23" s="1">
        <f t="shared" si="31"/>
        <v>11750.197828222634</v>
      </c>
      <c r="O23" s="1">
        <f t="shared" si="32"/>
        <v>323849.31135351059</v>
      </c>
      <c r="P23" s="1">
        <f t="shared" si="25"/>
        <v>1015043.6960270321</v>
      </c>
      <c r="Q23" s="1">
        <f t="shared" si="33"/>
        <v>14.368239135578097</v>
      </c>
    </row>
    <row r="24" spans="1:21" x14ac:dyDescent="0.35">
      <c r="B24" s="1" t="s">
        <v>8</v>
      </c>
      <c r="C24" s="1">
        <v>4.6326353377866093E-2</v>
      </c>
      <c r="D24" s="1">
        <f t="shared" si="26"/>
        <v>0.20758959459714249</v>
      </c>
      <c r="E24" s="1">
        <f t="shared" si="34"/>
        <v>63473.94210436687</v>
      </c>
      <c r="F24" s="1">
        <f t="shared" si="27"/>
        <v>13176.529908928009</v>
      </c>
      <c r="G24" s="1">
        <f t="shared" si="28"/>
        <v>284428.38574951433</v>
      </c>
      <c r="H24" s="1">
        <f t="shared" si="24"/>
        <v>790336.75027182139</v>
      </c>
      <c r="I24" s="1">
        <f t="shared" si="29"/>
        <v>12.451357581861107</v>
      </c>
      <c r="K24" s="1">
        <v>5.2304956603981871E-2</v>
      </c>
      <c r="L24" s="1">
        <f t="shared" si="30"/>
        <v>0.23128181922524346</v>
      </c>
      <c r="M24" s="1">
        <f t="shared" si="35"/>
        <v>58894.763356590804</v>
      </c>
      <c r="N24" s="1">
        <f t="shared" si="31"/>
        <v>13621.288011952529</v>
      </c>
      <c r="O24" s="1">
        <f t="shared" si="32"/>
        <v>260420.59675307269</v>
      </c>
      <c r="P24" s="1">
        <f t="shared" si="25"/>
        <v>691194.3846735215</v>
      </c>
      <c r="Q24" s="1">
        <f t="shared" si="33"/>
        <v>11.736092400754528</v>
      </c>
    </row>
    <row r="25" spans="1:21" x14ac:dyDescent="0.35">
      <c r="B25" s="1" t="s">
        <v>9</v>
      </c>
      <c r="C25" s="1">
        <v>6.9904444705973026E-2</v>
      </c>
      <c r="D25" s="1">
        <f t="shared" si="26"/>
        <v>0.29752621195023338</v>
      </c>
      <c r="E25" s="1">
        <f t="shared" si="34"/>
        <v>50297.412195438861</v>
      </c>
      <c r="F25" s="1">
        <f t="shared" si="27"/>
        <v>14964.798521408396</v>
      </c>
      <c r="G25" s="1">
        <f t="shared" si="28"/>
        <v>214075.0646736733</v>
      </c>
      <c r="H25" s="1">
        <f t="shared" si="24"/>
        <v>505908.36452230712</v>
      </c>
      <c r="I25" s="1">
        <f t="shared" si="29"/>
        <v>10.058337843635316</v>
      </c>
      <c r="K25" s="1">
        <v>7.5797685658704858E-2</v>
      </c>
      <c r="L25" s="1">
        <f t="shared" si="30"/>
        <v>0.31861309099798946</v>
      </c>
      <c r="M25" s="1">
        <f t="shared" si="35"/>
        <v>45273.475344638275</v>
      </c>
      <c r="N25" s="1">
        <f t="shared" si="31"/>
        <v>14424.721919776464</v>
      </c>
      <c r="O25" s="1">
        <f t="shared" si="32"/>
        <v>190305.57192375022</v>
      </c>
      <c r="P25" s="1">
        <f t="shared" si="25"/>
        <v>430773.78792044881</v>
      </c>
      <c r="Q25" s="1">
        <f t="shared" si="33"/>
        <v>9.5149264473566699</v>
      </c>
    </row>
    <row r="26" spans="1:21" x14ac:dyDescent="0.35">
      <c r="B26" s="1" t="s">
        <v>10</v>
      </c>
      <c r="C26" s="1">
        <v>0.12107122008474205</v>
      </c>
      <c r="D26" s="1">
        <v>1</v>
      </c>
      <c r="E26" s="1">
        <f t="shared" si="34"/>
        <v>35332.613674030465</v>
      </c>
      <c r="F26" s="1">
        <f>E26</f>
        <v>35332.613674030465</v>
      </c>
      <c r="G26" s="1">
        <f>F26*(1/C26)</f>
        <v>291833.29984863382</v>
      </c>
      <c r="H26" s="1">
        <f>G26</f>
        <v>291833.29984863382</v>
      </c>
      <c r="I26" s="1">
        <f t="shared" si="29"/>
        <v>8.2596012437973645</v>
      </c>
      <c r="K26" s="1">
        <v>0.1282861990596102</v>
      </c>
      <c r="L26" s="1">
        <v>1</v>
      </c>
      <c r="M26" s="1">
        <f t="shared" si="35"/>
        <v>30848.75342486181</v>
      </c>
      <c r="N26" s="1">
        <f>M26</f>
        <v>30848.75342486181</v>
      </c>
      <c r="O26" s="1">
        <f>N26*(1/K26)</f>
        <v>240468.21599669856</v>
      </c>
      <c r="P26" s="1">
        <f>O26</f>
        <v>240468.21599669856</v>
      </c>
      <c r="Q26" s="1">
        <f t="shared" si="33"/>
        <v>7.795070766227429</v>
      </c>
    </row>
    <row r="27" spans="1:21" x14ac:dyDescent="0.35">
      <c r="A27" t="s">
        <v>17</v>
      </c>
      <c r="B27" s="1" t="s">
        <v>1</v>
      </c>
      <c r="C27" s="1">
        <v>5.4380621765297826E-3</v>
      </c>
      <c r="D27" s="1">
        <f>(5*C27)/(1+2.5*C27)</f>
        <v>2.6825612510756443E-2</v>
      </c>
      <c r="E27" s="1">
        <v>100000</v>
      </c>
      <c r="F27" s="1">
        <f>E27-E28</f>
        <v>2682.5612510756473</v>
      </c>
      <c r="G27" s="1">
        <f>E28*5 + F27*2.5</f>
        <v>493293.59687231085</v>
      </c>
      <c r="H27" s="1">
        <f t="shared" ref="H27:H33" si="36">H28+G27</f>
        <v>3144371.285920769</v>
      </c>
      <c r="I27" s="1">
        <f>H27/E27</f>
        <v>31.44371285920769</v>
      </c>
      <c r="K27" s="1">
        <v>5.7768276845930663E-3</v>
      </c>
      <c r="L27" s="1">
        <f>(5*K27)/(1+2.5*K27)</f>
        <v>2.8472930391596176E-2</v>
      </c>
      <c r="M27" s="1">
        <v>100000</v>
      </c>
      <c r="N27" s="1">
        <f>M27-M28</f>
        <v>2847.2930391596165</v>
      </c>
      <c r="O27" s="1">
        <f>M28*5 + N27*2.5</f>
        <v>492881.76740210096</v>
      </c>
      <c r="P27" s="1">
        <f t="shared" ref="P27:P33" si="37">P28+O27</f>
        <v>3034789.5867220215</v>
      </c>
      <c r="Q27" s="1">
        <f>P27/M27</f>
        <v>30.347895867220213</v>
      </c>
      <c r="S27" s="7">
        <f>Q27-Q19</f>
        <v>2.586954752795009</v>
      </c>
      <c r="T27" s="7">
        <f>I27-I19</f>
        <v>2.225903889595827</v>
      </c>
      <c r="U27" s="7">
        <f>(S27-T27)/S27</f>
        <v>0.13956597532643114</v>
      </c>
    </row>
    <row r="28" spans="1:21" x14ac:dyDescent="0.35">
      <c r="B28" s="1" t="s">
        <v>4</v>
      </c>
      <c r="C28" s="1">
        <v>7.9603486330417032E-3</v>
      </c>
      <c r="D28" s="1">
        <f t="shared" ref="D28:D33" si="38">(5*C28)/(1+2.5*C28)</f>
        <v>3.9025109473087523E-2</v>
      </c>
      <c r="E28" s="1">
        <f>E27*(1-D27)</f>
        <v>97317.438748924353</v>
      </c>
      <c r="F28" s="1">
        <f t="shared" ref="F28:F33" si="39">E28-E29</f>
        <v>3797.8237008172728</v>
      </c>
      <c r="G28" s="1">
        <f t="shared" ref="G28:G33" si="40">E29*5 + F28*2.5</f>
        <v>477092.63449257863</v>
      </c>
      <c r="H28" s="1">
        <f t="shared" si="36"/>
        <v>2651077.6890484584</v>
      </c>
      <c r="I28" s="1">
        <f t="shared" ref="I28:I34" si="41">H28/E28</f>
        <v>27.241548104118806</v>
      </c>
      <c r="K28" s="1">
        <v>8.9497198274573232E-3</v>
      </c>
      <c r="L28" s="1">
        <f t="shared" ref="L28:L33" si="42">(5*K28)/(1+2.5*K28)</f>
        <v>4.3769291888662291E-2</v>
      </c>
      <c r="M28" s="1">
        <f>M27*(1-L27)</f>
        <v>97152.706960840384</v>
      </c>
      <c r="N28" s="1">
        <f t="shared" ref="N28:N33" si="43">M28-M29</f>
        <v>4252.3051887426991</v>
      </c>
      <c r="O28" s="1">
        <f t="shared" ref="O28:O33" si="44">M29*5 + N28*2.5</f>
        <v>475132.77183234517</v>
      </c>
      <c r="P28" s="1">
        <f t="shared" si="37"/>
        <v>2541907.8193199206</v>
      </c>
      <c r="Q28" s="1">
        <f t="shared" ref="Q28:Q34" si="45">P28/M28</f>
        <v>26.164045231848192</v>
      </c>
    </row>
    <row r="29" spans="1:21" x14ac:dyDescent="0.35">
      <c r="B29" s="1" t="s">
        <v>5</v>
      </c>
      <c r="C29" s="1">
        <v>1.1293126938644217E-2</v>
      </c>
      <c r="D29" s="1">
        <f t="shared" si="38"/>
        <v>5.4915223226323931E-2</v>
      </c>
      <c r="E29" s="1">
        <f>E28*(1-D28)</f>
        <v>93519.61504810708</v>
      </c>
      <c r="F29" s="1">
        <f t="shared" si="39"/>
        <v>5135.6505364066834</v>
      </c>
      <c r="G29" s="1">
        <f t="shared" si="40"/>
        <v>454758.9488995187</v>
      </c>
      <c r="H29" s="1">
        <f t="shared" si="36"/>
        <v>2173985.0545558799</v>
      </c>
      <c r="I29" s="1">
        <f t="shared" si="41"/>
        <v>23.246300291522459</v>
      </c>
      <c r="K29" s="1">
        <v>1.2924280003849828E-2</v>
      </c>
      <c r="L29" s="1">
        <f t="shared" si="42"/>
        <v>6.259878931667244E-2</v>
      </c>
      <c r="M29" s="1">
        <f>M28*(1-L28)</f>
        <v>92900.401772097684</v>
      </c>
      <c r="N29" s="1">
        <f t="shared" si="43"/>
        <v>5815.4526779657608</v>
      </c>
      <c r="O29" s="1">
        <f t="shared" si="44"/>
        <v>449963.37716557406</v>
      </c>
      <c r="P29" s="1">
        <f t="shared" si="37"/>
        <v>2066775.0474875756</v>
      </c>
      <c r="Q29" s="1">
        <f t="shared" si="45"/>
        <v>22.247213231195349</v>
      </c>
    </row>
    <row r="30" spans="1:21" x14ac:dyDescent="0.35">
      <c r="B30" s="1" t="s">
        <v>6</v>
      </c>
      <c r="C30" s="1">
        <v>1.5631591317354154E-2</v>
      </c>
      <c r="D30" s="1">
        <f t="shared" si="38"/>
        <v>7.5218494666439845E-2</v>
      </c>
      <c r="E30" s="1">
        <f t="shared" ref="E30:E34" si="46">E29*(1-D29)</f>
        <v>88383.964511700397</v>
      </c>
      <c r="F30" s="1">
        <f t="shared" si="39"/>
        <v>6648.1087632221461</v>
      </c>
      <c r="G30" s="1">
        <f t="shared" si="40"/>
        <v>425299.55065044662</v>
      </c>
      <c r="H30" s="1">
        <f t="shared" si="36"/>
        <v>1719226.105656361</v>
      </c>
      <c r="I30" s="1">
        <f t="shared" si="41"/>
        <v>19.451787608246146</v>
      </c>
      <c r="K30" s="1">
        <v>1.7896831838859997E-2</v>
      </c>
      <c r="L30" s="1">
        <f t="shared" si="42"/>
        <v>8.5651914421600459E-2</v>
      </c>
      <c r="M30" s="1">
        <f t="shared" ref="M30:M34" si="47">M29*(1-L29)</f>
        <v>87084.949094131924</v>
      </c>
      <c r="N30" s="1">
        <f t="shared" si="43"/>
        <v>7458.9926072200178</v>
      </c>
      <c r="O30" s="1">
        <f t="shared" si="44"/>
        <v>416777.26395260962</v>
      </c>
      <c r="P30" s="1">
        <f t="shared" si="37"/>
        <v>1616811.6703220014</v>
      </c>
      <c r="Q30" s="1">
        <f t="shared" si="45"/>
        <v>18.565913939667762</v>
      </c>
    </row>
    <row r="31" spans="1:21" x14ac:dyDescent="0.35">
      <c r="B31" s="1" t="s">
        <v>7</v>
      </c>
      <c r="C31" s="1">
        <v>2.2930078089250825E-2</v>
      </c>
      <c r="D31" s="1">
        <f t="shared" si="38"/>
        <v>0.108434369070397</v>
      </c>
      <c r="E31" s="1">
        <f t="shared" si="46"/>
        <v>81735.85574847825</v>
      </c>
      <c r="F31" s="1">
        <f t="shared" si="39"/>
        <v>8862.9759485152317</v>
      </c>
      <c r="G31" s="1">
        <f t="shared" si="40"/>
        <v>386521.83887110319</v>
      </c>
      <c r="H31" s="1">
        <f t="shared" si="36"/>
        <v>1293926.5550059143</v>
      </c>
      <c r="I31" s="1">
        <f t="shared" si="41"/>
        <v>15.830586749928344</v>
      </c>
      <c r="K31" s="1">
        <v>2.6191080519618801E-2</v>
      </c>
      <c r="L31" s="1">
        <f t="shared" si="42"/>
        <v>0.12290768961042652</v>
      </c>
      <c r="M31" s="1">
        <f t="shared" si="47"/>
        <v>79625.956486911906</v>
      </c>
      <c r="N31" s="1">
        <f t="shared" si="43"/>
        <v>9786.6423448267014</v>
      </c>
      <c r="O31" s="1">
        <f t="shared" si="44"/>
        <v>373663.17657249275</v>
      </c>
      <c r="P31" s="1">
        <f t="shared" si="37"/>
        <v>1200034.4063693918</v>
      </c>
      <c r="Q31" s="1">
        <f t="shared" si="45"/>
        <v>15.070894709649624</v>
      </c>
    </row>
    <row r="32" spans="1:21" x14ac:dyDescent="0.35">
      <c r="B32" s="1" t="s">
        <v>8</v>
      </c>
      <c r="C32" s="1">
        <v>3.7048632356119819E-2</v>
      </c>
      <c r="D32" s="1">
        <f t="shared" si="38"/>
        <v>0.16954009056791433</v>
      </c>
      <c r="E32" s="1">
        <f t="shared" si="46"/>
        <v>72872.879799963019</v>
      </c>
      <c r="F32" s="1">
        <f t="shared" si="39"/>
        <v>12354.874641230461</v>
      </c>
      <c r="G32" s="1">
        <f t="shared" si="40"/>
        <v>333477.21239673893</v>
      </c>
      <c r="H32" s="1">
        <f t="shared" si="36"/>
        <v>907404.71613481117</v>
      </c>
      <c r="I32" s="1">
        <f t="shared" si="41"/>
        <v>12.451884962219809</v>
      </c>
      <c r="K32" s="1">
        <v>4.150229048172635E-2</v>
      </c>
      <c r="L32" s="1">
        <f t="shared" si="42"/>
        <v>0.18800487053619994</v>
      </c>
      <c r="M32" s="1">
        <f t="shared" si="47"/>
        <v>69839.314142085204</v>
      </c>
      <c r="N32" s="1">
        <f t="shared" si="43"/>
        <v>13130.13121361973</v>
      </c>
      <c r="O32" s="1">
        <f t="shared" si="44"/>
        <v>316371.24267637666</v>
      </c>
      <c r="P32" s="1">
        <f t="shared" si="37"/>
        <v>826371.22979689913</v>
      </c>
      <c r="Q32" s="1">
        <f t="shared" si="45"/>
        <v>11.832464850895885</v>
      </c>
    </row>
    <row r="33" spans="2:17" x14ac:dyDescent="0.35">
      <c r="B33" s="1" t="s">
        <v>9</v>
      </c>
      <c r="C33" s="1">
        <v>6.3069699615573085E-2</v>
      </c>
      <c r="D33" s="1">
        <f t="shared" si="38"/>
        <v>0.27239830059246678</v>
      </c>
      <c r="E33" s="1">
        <f t="shared" si="46"/>
        <v>60518.005158732558</v>
      </c>
      <c r="F33" s="1">
        <f t="shared" si="39"/>
        <v>16485.001760484891</v>
      </c>
      <c r="G33" s="1">
        <f t="shared" si="40"/>
        <v>261377.52139245055</v>
      </c>
      <c r="H33" s="1">
        <f t="shared" si="36"/>
        <v>573927.50373807224</v>
      </c>
      <c r="I33" s="1">
        <f t="shared" si="41"/>
        <v>9.4835826500347942</v>
      </c>
      <c r="K33" s="1">
        <v>6.8544280059086291E-2</v>
      </c>
      <c r="L33" s="1">
        <f t="shared" si="42"/>
        <v>0.29258400102736259</v>
      </c>
      <c r="M33" s="1">
        <f t="shared" si="47"/>
        <v>56709.182928465474</v>
      </c>
      <c r="N33" s="1">
        <f t="shared" si="43"/>
        <v>16592.199636203033</v>
      </c>
      <c r="O33" s="1">
        <f t="shared" si="44"/>
        <v>242065.41555181978</v>
      </c>
      <c r="P33" s="1">
        <f t="shared" si="37"/>
        <v>509999.98712052248</v>
      </c>
      <c r="Q33" s="1">
        <f t="shared" si="45"/>
        <v>8.9932522527057124</v>
      </c>
    </row>
    <row r="34" spans="2:17" x14ac:dyDescent="0.35">
      <c r="B34" s="1" t="s">
        <v>10</v>
      </c>
      <c r="C34" s="1">
        <v>0.14088307754103604</v>
      </c>
      <c r="D34" s="1">
        <v>1</v>
      </c>
      <c r="E34" s="1">
        <f t="shared" si="46"/>
        <v>44033.003398247667</v>
      </c>
      <c r="F34" s="1">
        <f>E34</f>
        <v>44033.003398247667</v>
      </c>
      <c r="G34" s="1">
        <f>F34*(1/C34)</f>
        <v>312549.98234562168</v>
      </c>
      <c r="H34" s="1">
        <f>G34</f>
        <v>312549.98234562168</v>
      </c>
      <c r="I34" s="1">
        <f t="shared" si="41"/>
        <v>7.0980845780340269</v>
      </c>
      <c r="K34" s="1">
        <v>0.149726789855395</v>
      </c>
      <c r="L34" s="1">
        <v>1</v>
      </c>
      <c r="M34" s="1">
        <f t="shared" si="47"/>
        <v>40116.983292262441</v>
      </c>
      <c r="N34" s="1">
        <f>M34</f>
        <v>40116.983292262441</v>
      </c>
      <c r="O34" s="1">
        <f>N34*(1/K34)</f>
        <v>267934.5715687027</v>
      </c>
      <c r="P34" s="1">
        <f>O34</f>
        <v>267934.5715687027</v>
      </c>
      <c r="Q34" s="1">
        <f t="shared" si="45"/>
        <v>6.6788314967935429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opLeftCell="A14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5.0935892808660465E-3</v>
      </c>
      <c r="D3" s="1">
        <f>(5*C3)/(1+2.5*C3)</f>
        <v>2.514771606190231E-2</v>
      </c>
      <c r="E3" s="1">
        <v>100000</v>
      </c>
      <c r="F3" s="1">
        <f>E3-E4</f>
        <v>2514.771606190232</v>
      </c>
      <c r="G3" s="1">
        <f>E4*5 + F3*2.5</f>
        <v>493713.07098452438</v>
      </c>
      <c r="H3" s="1">
        <f t="shared" ref="H3:H9" si="0">H4+G3</f>
        <v>3376751.399304674</v>
      </c>
      <c r="I3" s="1">
        <f>H3/E3</f>
        <v>33.767513993046741</v>
      </c>
      <c r="K3" s="1">
        <v>5.1848898279422259E-3</v>
      </c>
      <c r="L3" s="1">
        <f>(5*K3)/(1+2.5*K3)</f>
        <v>2.5592710676570089E-2</v>
      </c>
      <c r="M3" s="1">
        <v>100000</v>
      </c>
      <c r="N3" s="1">
        <f>M3-M4</f>
        <v>2559.2710676570132</v>
      </c>
      <c r="O3" s="1">
        <f>M4*5 + N3*2.5</f>
        <v>493601.82233085745</v>
      </c>
      <c r="P3" s="1">
        <f t="shared" ref="P3:P9" si="1">P4+O3</f>
        <v>3276445.7885749065</v>
      </c>
      <c r="Q3" s="1">
        <f>P3/M3</f>
        <v>32.764457885749067</v>
      </c>
    </row>
    <row r="4" spans="1:21" x14ac:dyDescent="0.35">
      <c r="B4" s="1" t="s">
        <v>4</v>
      </c>
      <c r="C4" s="1">
        <v>7.1791486911830463E-3</v>
      </c>
      <c r="D4" s="1">
        <f t="shared" ref="D4:D9" si="2">(5*C4)/(1+2.5*C4)</f>
        <v>3.5262850341228696E-2</v>
      </c>
      <c r="E4" s="1">
        <f>E3*(1-D3)</f>
        <v>97485.228393809768</v>
      </c>
      <c r="F4" s="1">
        <f t="shared" ref="F4:F9" si="3">E4-E5</f>
        <v>3437.6070193314081</v>
      </c>
      <c r="G4" s="1">
        <f t="shared" ref="G4:G9" si="4">E5*5 + F4*2.5</f>
        <v>478832.12442072027</v>
      </c>
      <c r="H4" s="1">
        <f t="shared" si="0"/>
        <v>2883038.3283201498</v>
      </c>
      <c r="I4" s="1">
        <f t="shared" ref="I4:I10" si="5">H4/E4</f>
        <v>29.574104465074221</v>
      </c>
      <c r="K4" s="1">
        <v>7.8129530256363777E-3</v>
      </c>
      <c r="L4" s="1">
        <f t="shared" ref="L4:L9" si="6">(5*K4)/(1+2.5*K4)</f>
        <v>3.831635541573998E-2</v>
      </c>
      <c r="M4" s="1">
        <f>M3*(1-L3)</f>
        <v>97440.728932342987</v>
      </c>
      <c r="N4" s="1">
        <f t="shared" ref="N4:N9" si="7">M4-M5</f>
        <v>3733.573601740427</v>
      </c>
      <c r="O4" s="1">
        <f t="shared" ref="O4:O9" si="8">M5*5 + N4*2.5</f>
        <v>477869.71065736387</v>
      </c>
      <c r="P4" s="1">
        <f t="shared" si="1"/>
        <v>2782843.9662440489</v>
      </c>
      <c r="Q4" s="1">
        <f t="shared" ref="Q4:Q10" si="9">P4/M4</f>
        <v>28.559350866271632</v>
      </c>
    </row>
    <row r="5" spans="1:21" x14ac:dyDescent="0.35">
      <c r="B5" s="1" t="s">
        <v>5</v>
      </c>
      <c r="C5" s="1">
        <v>1.0534938077104204E-2</v>
      </c>
      <c r="D5" s="1">
        <f t="shared" si="2"/>
        <v>5.1322979361749697E-2</v>
      </c>
      <c r="E5" s="1">
        <f>E4*(1-D4)</f>
        <v>94047.62137447836</v>
      </c>
      <c r="F5" s="1">
        <f t="shared" si="3"/>
        <v>4826.8041308240063</v>
      </c>
      <c r="G5" s="1">
        <f t="shared" si="4"/>
        <v>458171.09654533176</v>
      </c>
      <c r="H5" s="1">
        <f t="shared" si="0"/>
        <v>2404206.2038994296</v>
      </c>
      <c r="I5" s="1">
        <f t="shared" si="5"/>
        <v>25.563710902654019</v>
      </c>
      <c r="K5" s="1">
        <v>1.1588424380508311E-2</v>
      </c>
      <c r="L5" s="1">
        <f t="shared" si="6"/>
        <v>5.6310740021176878E-2</v>
      </c>
      <c r="M5" s="1">
        <f>M4*(1-L4)</f>
        <v>93707.15533060256</v>
      </c>
      <c r="N5" s="1">
        <f t="shared" si="7"/>
        <v>5276.7192619456036</v>
      </c>
      <c r="O5" s="1">
        <f t="shared" si="8"/>
        <v>455343.97849814879</v>
      </c>
      <c r="P5" s="1">
        <f t="shared" si="1"/>
        <v>2304974.2555866851</v>
      </c>
      <c r="Q5" s="1">
        <f t="shared" si="9"/>
        <v>24.597633419290602</v>
      </c>
    </row>
    <row r="6" spans="1:21" x14ac:dyDescent="0.35">
      <c r="B6" s="1" t="s">
        <v>6</v>
      </c>
      <c r="C6" s="1">
        <v>1.4225002278644002E-2</v>
      </c>
      <c r="D6" s="1">
        <f t="shared" si="2"/>
        <v>6.8682489953008782E-2</v>
      </c>
      <c r="E6" s="1">
        <f t="shared" ref="E6:E10" si="10">E5*(1-D5)</f>
        <v>89220.817243654354</v>
      </c>
      <c r="F6" s="1">
        <f t="shared" si="3"/>
        <v>6127.9078839365247</v>
      </c>
      <c r="G6" s="1">
        <f t="shared" si="4"/>
        <v>430784.31650843046</v>
      </c>
      <c r="H6" s="1">
        <f t="shared" si="0"/>
        <v>1946035.107354098</v>
      </c>
      <c r="I6" s="1">
        <f t="shared" si="5"/>
        <v>21.811446784214542</v>
      </c>
      <c r="K6" s="1">
        <v>1.5813134937398655E-2</v>
      </c>
      <c r="L6" s="1">
        <f t="shared" si="6"/>
        <v>7.6058852444761502E-2</v>
      </c>
      <c r="M6" s="1">
        <f t="shared" ref="M6:M10" si="11">M5*(1-L5)</f>
        <v>88430.436068656956</v>
      </c>
      <c r="N6" s="1">
        <f t="shared" si="7"/>
        <v>6725.9174885718967</v>
      </c>
      <c r="O6" s="1">
        <f t="shared" si="8"/>
        <v>425337.38662185508</v>
      </c>
      <c r="P6" s="1">
        <f t="shared" si="1"/>
        <v>1849630.2770885364</v>
      </c>
      <c r="Q6" s="1">
        <f t="shared" si="9"/>
        <v>20.91621798237535</v>
      </c>
    </row>
    <row r="7" spans="1:21" x14ac:dyDescent="0.35">
      <c r="B7" s="1" t="s">
        <v>7</v>
      </c>
      <c r="C7" s="1">
        <v>1.9596356978403298E-2</v>
      </c>
      <c r="D7" s="1">
        <f t="shared" si="2"/>
        <v>9.3405753660592075E-2</v>
      </c>
      <c r="E7" s="1">
        <f t="shared" si="10"/>
        <v>83092.909359717829</v>
      </c>
      <c r="F7" s="1">
        <f t="shared" si="3"/>
        <v>7761.3558225957095</v>
      </c>
      <c r="G7" s="1">
        <f t="shared" si="4"/>
        <v>396061.15724209987</v>
      </c>
      <c r="H7" s="1">
        <f t="shared" si="0"/>
        <v>1515250.7908456675</v>
      </c>
      <c r="I7" s="1">
        <f t="shared" si="5"/>
        <v>18.235620855276466</v>
      </c>
      <c r="K7" s="1">
        <v>2.2069515216798959E-2</v>
      </c>
      <c r="L7" s="1">
        <f t="shared" si="6"/>
        <v>0.10457763198302913</v>
      </c>
      <c r="M7" s="1">
        <f t="shared" si="11"/>
        <v>81704.51858008506</v>
      </c>
      <c r="N7" s="1">
        <f t="shared" si="7"/>
        <v>8544.4650754187023</v>
      </c>
      <c r="O7" s="1">
        <f t="shared" si="8"/>
        <v>387161.43021187856</v>
      </c>
      <c r="P7" s="1">
        <f t="shared" si="1"/>
        <v>1424292.8904666812</v>
      </c>
      <c r="Q7" s="1">
        <f t="shared" si="9"/>
        <v>17.432241389080815</v>
      </c>
    </row>
    <row r="8" spans="1:21" x14ac:dyDescent="0.35">
      <c r="B8" s="1" t="s">
        <v>8</v>
      </c>
      <c r="C8" s="1">
        <v>2.9680059462397285E-2</v>
      </c>
      <c r="D8" s="1">
        <f t="shared" si="2"/>
        <v>0.13814957808157111</v>
      </c>
      <c r="E8" s="1">
        <f t="shared" si="10"/>
        <v>75331.553537122119</v>
      </c>
      <c r="F8" s="1">
        <f t="shared" si="3"/>
        <v>10407.02233738271</v>
      </c>
      <c r="G8" s="1">
        <f t="shared" si="4"/>
        <v>350640.2118421538</v>
      </c>
      <c r="H8" s="1">
        <f t="shared" si="0"/>
        <v>1119189.6336035677</v>
      </c>
      <c r="I8" s="1">
        <f t="shared" si="5"/>
        <v>14.856850563317401</v>
      </c>
      <c r="K8" s="1">
        <v>3.3302236329643409E-2</v>
      </c>
      <c r="L8" s="1">
        <f t="shared" si="6"/>
        <v>0.15371366006201759</v>
      </c>
      <c r="M8" s="1">
        <f t="shared" si="11"/>
        <v>73160.053504666357</v>
      </c>
      <c r="N8" s="1">
        <f t="shared" si="7"/>
        <v>11245.699594535305</v>
      </c>
      <c r="O8" s="1">
        <f t="shared" si="8"/>
        <v>337686.01853699354</v>
      </c>
      <c r="P8" s="1">
        <f t="shared" si="1"/>
        <v>1037131.4602548026</v>
      </c>
      <c r="Q8" s="1">
        <f t="shared" si="9"/>
        <v>14.176198766566667</v>
      </c>
    </row>
    <row r="9" spans="1:21" x14ac:dyDescent="0.35">
      <c r="B9" s="1" t="s">
        <v>9</v>
      </c>
      <c r="C9" s="1">
        <v>4.8860442523426355E-2</v>
      </c>
      <c r="D9" s="1">
        <f t="shared" si="2"/>
        <v>0.21770883728911486</v>
      </c>
      <c r="E9" s="1">
        <f t="shared" si="10"/>
        <v>64924.531199739409</v>
      </c>
      <c r="F9" s="1">
        <f t="shared" si="3"/>
        <v>14134.644199036127</v>
      </c>
      <c r="G9" s="1">
        <f t="shared" si="4"/>
        <v>289286.04550110671</v>
      </c>
      <c r="H9" s="1">
        <f t="shared" si="0"/>
        <v>768549.4217614138</v>
      </c>
      <c r="I9" s="1">
        <f t="shared" si="5"/>
        <v>11.837581381943018</v>
      </c>
      <c r="K9" s="1">
        <v>5.248777519886428E-2</v>
      </c>
      <c r="L9" s="1">
        <f t="shared" si="6"/>
        <v>0.23199643427182703</v>
      </c>
      <c r="M9" s="1">
        <f t="shared" si="11"/>
        <v>61914.353910131053</v>
      </c>
      <c r="N9" s="1">
        <f t="shared" si="7"/>
        <v>14363.909337394354</v>
      </c>
      <c r="O9" s="1">
        <f t="shared" si="8"/>
        <v>273661.99620716937</v>
      </c>
      <c r="P9" s="1">
        <f t="shared" si="1"/>
        <v>699445.44171780907</v>
      </c>
      <c r="Q9" s="1">
        <f t="shared" si="9"/>
        <v>11.296983615997304</v>
      </c>
    </row>
    <row r="10" spans="1:21" x14ac:dyDescent="0.35">
      <c r="B10" s="1" t="s">
        <v>10</v>
      </c>
      <c r="C10" s="1">
        <v>0.10597489713697059</v>
      </c>
      <c r="D10" s="1">
        <v>1</v>
      </c>
      <c r="E10" s="1">
        <f t="shared" si="10"/>
        <v>50789.887000703282</v>
      </c>
      <c r="F10" s="1">
        <f>E10</f>
        <v>50789.887000703282</v>
      </c>
      <c r="G10" s="1">
        <f>F10*(1/C10)</f>
        <v>479263.37626030715</v>
      </c>
      <c r="H10" s="1">
        <f>G10</f>
        <v>479263.37626030715</v>
      </c>
      <c r="I10" s="1">
        <f t="shared" si="5"/>
        <v>9.4361969392385312</v>
      </c>
      <c r="K10" s="1">
        <v>0.11167753249708831</v>
      </c>
      <c r="L10" s="1">
        <v>1</v>
      </c>
      <c r="M10" s="1">
        <f t="shared" si="11"/>
        <v>47550.444572736698</v>
      </c>
      <c r="N10" s="1">
        <f>M10</f>
        <v>47550.444572736698</v>
      </c>
      <c r="O10" s="1">
        <f>N10*(1/K10)</f>
        <v>425783.44551063975</v>
      </c>
      <c r="P10" s="1">
        <f>O10</f>
        <v>425783.44551063975</v>
      </c>
      <c r="Q10" s="1">
        <f t="shared" si="9"/>
        <v>8.9543525688667263</v>
      </c>
    </row>
    <row r="11" spans="1:21" x14ac:dyDescent="0.35">
      <c r="A11" t="s">
        <v>16</v>
      </c>
      <c r="B11" s="1" t="s">
        <v>1</v>
      </c>
      <c r="C11" s="1">
        <v>3.3108163717813408E-3</v>
      </c>
      <c r="D11" s="1">
        <f>(5*C11)/(1+2.5*C11)</f>
        <v>1.6418187846116941E-2</v>
      </c>
      <c r="E11" s="1">
        <v>100000</v>
      </c>
      <c r="F11" s="1">
        <f>E11-E12</f>
        <v>1641.8187846116925</v>
      </c>
      <c r="G11" s="1">
        <f>E12*5 + F11*2.5</f>
        <v>495895.45303847076</v>
      </c>
      <c r="H11" s="1">
        <f t="shared" ref="H11:H17" si="12">H12+G11</f>
        <v>3515682.8754372206</v>
      </c>
      <c r="I11" s="1">
        <f>H11/E11</f>
        <v>35.156828754372206</v>
      </c>
      <c r="K11" s="1">
        <v>3.4585618300652303E-3</v>
      </c>
      <c r="L11" s="1">
        <f>(5*K11)/(1+2.5*K11)</f>
        <v>1.7144570259594389E-2</v>
      </c>
      <c r="M11" s="1">
        <v>100000</v>
      </c>
      <c r="N11" s="1">
        <f>M11-M12</f>
        <v>1714.4570259594329</v>
      </c>
      <c r="O11" s="1">
        <f>M12*5 + N11*2.5</f>
        <v>495713.85743510141</v>
      </c>
      <c r="P11" s="1">
        <f t="shared" ref="P11:P17" si="13">P12+O11</f>
        <v>3404018.0222996119</v>
      </c>
      <c r="Q11" s="1">
        <f>P11/M11</f>
        <v>34.040180222996121</v>
      </c>
      <c r="S11" s="7">
        <f>Q11-Q3</f>
        <v>1.2757223372470534</v>
      </c>
      <c r="T11" s="7">
        <f>I11-I3</f>
        <v>1.3893147613254655</v>
      </c>
      <c r="U11" s="7">
        <f>(S11-T11)/S11</f>
        <v>-8.9041651746522676E-2</v>
      </c>
    </row>
    <row r="12" spans="1:21" x14ac:dyDescent="0.35">
      <c r="B12" s="1" t="s">
        <v>4</v>
      </c>
      <c r="C12" s="1">
        <v>4.7397886117176409E-3</v>
      </c>
      <c r="D12" s="1">
        <f t="shared" ref="D12:D17" si="14">(5*C12)/(1+2.5*C12)</f>
        <v>2.3421411707385664E-2</v>
      </c>
      <c r="E12" s="1">
        <f>E11*(1-D11)</f>
        <v>98358.181215388307</v>
      </c>
      <c r="F12" s="1">
        <f t="shared" ref="F12:F17" si="15">E12-E13</f>
        <v>2303.687457035252</v>
      </c>
      <c r="G12" s="1">
        <f t="shared" ref="G12:G17" si="16">E13*5 + F12*2.5</f>
        <v>486031.6874343534</v>
      </c>
      <c r="H12" s="1">
        <f t="shared" si="12"/>
        <v>3019787.4223987497</v>
      </c>
      <c r="I12" s="1">
        <f t="shared" ref="I12:I18" si="17">H12/E12</f>
        <v>30.701944516297122</v>
      </c>
      <c r="K12" s="1">
        <v>5.3151390970938538E-3</v>
      </c>
      <c r="L12" s="1">
        <f t="shared" ref="L12:L17" si="18">(5*K12)/(1+2.5*K12)</f>
        <v>2.6227192544222257E-2</v>
      </c>
      <c r="M12" s="1">
        <f>M11*(1-L11)</f>
        <v>98285.542974040567</v>
      </c>
      <c r="N12" s="1">
        <f t="shared" ref="N12:N17" si="19">M12-M13</f>
        <v>2577.7538598935935</v>
      </c>
      <c r="O12" s="1">
        <f t="shared" ref="O12:O17" si="20">M13*5 + N12*2.5</f>
        <v>484983.33022046881</v>
      </c>
      <c r="P12" s="1">
        <f t="shared" si="13"/>
        <v>2908304.1648645108</v>
      </c>
      <c r="Q12" s="1">
        <f t="shared" ref="Q12:Q18" si="21">P12/M12</f>
        <v>29.590355578873481</v>
      </c>
    </row>
    <row r="13" spans="1:21" x14ac:dyDescent="0.35">
      <c r="B13" s="1" t="s">
        <v>5</v>
      </c>
      <c r="C13" s="1">
        <v>6.902359685058047E-3</v>
      </c>
      <c r="D13" s="1">
        <f t="shared" si="14"/>
        <v>3.392636843099394E-2</v>
      </c>
      <c r="E13" s="1">
        <f>E12*(1-D12)</f>
        <v>96054.493758353055</v>
      </c>
      <c r="F13" s="1">
        <f t="shared" si="15"/>
        <v>3258.7801446984959</v>
      </c>
      <c r="G13" s="1">
        <f t="shared" si="16"/>
        <v>472125.51843001903</v>
      </c>
      <c r="H13" s="1">
        <f t="shared" si="12"/>
        <v>2533755.7349643963</v>
      </c>
      <c r="I13" s="1">
        <f t="shared" si="17"/>
        <v>26.378315431432451</v>
      </c>
      <c r="K13" s="1">
        <v>7.7436027430651776E-3</v>
      </c>
      <c r="L13" s="1">
        <f t="shared" si="18"/>
        <v>3.7982706244662864E-2</v>
      </c>
      <c r="M13" s="1">
        <f>M12*(1-L12)</f>
        <v>95707.789114146974</v>
      </c>
      <c r="N13" s="1">
        <f t="shared" si="19"/>
        <v>3635.2408392487851</v>
      </c>
      <c r="O13" s="1">
        <f t="shared" si="20"/>
        <v>469450.84347261291</v>
      </c>
      <c r="P13" s="1">
        <f t="shared" si="13"/>
        <v>2423320.834644042</v>
      </c>
      <c r="Q13" s="1">
        <f t="shared" si="21"/>
        <v>25.319995969751648</v>
      </c>
    </row>
    <row r="14" spans="1:21" x14ac:dyDescent="0.35">
      <c r="B14" s="1" t="s">
        <v>6</v>
      </c>
      <c r="C14" s="1">
        <v>9.538366946719239E-3</v>
      </c>
      <c r="D14" s="1">
        <f t="shared" si="14"/>
        <v>4.6581066471655753E-2</v>
      </c>
      <c r="E14" s="1">
        <f t="shared" ref="E14:E18" si="22">E13*(1-D13)</f>
        <v>92795.71361365456</v>
      </c>
      <c r="F14" s="1">
        <f t="shared" si="15"/>
        <v>4322.5233041223692</v>
      </c>
      <c r="G14" s="1">
        <f t="shared" si="16"/>
        <v>453172.25980796688</v>
      </c>
      <c r="H14" s="1">
        <f t="shared" si="12"/>
        <v>2061630.2165343773</v>
      </c>
      <c r="I14" s="1">
        <f t="shared" si="17"/>
        <v>22.216869036836801</v>
      </c>
      <c r="K14" s="1">
        <v>1.0921521645573234E-2</v>
      </c>
      <c r="L14" s="1">
        <f t="shared" si="18"/>
        <v>5.3156240645839091E-2</v>
      </c>
      <c r="M14" s="1">
        <f t="shared" ref="M14:M18" si="23">M13*(1-L13)</f>
        <v>92072.548274898189</v>
      </c>
      <c r="N14" s="1">
        <f t="shared" si="19"/>
        <v>4894.2305329761293</v>
      </c>
      <c r="O14" s="1">
        <f t="shared" si="20"/>
        <v>448127.16504205059</v>
      </c>
      <c r="P14" s="1">
        <f t="shared" si="13"/>
        <v>1953869.9911714289</v>
      </c>
      <c r="Q14" s="1">
        <f t="shared" si="21"/>
        <v>21.220983102779115</v>
      </c>
    </row>
    <row r="15" spans="1:21" x14ac:dyDescent="0.35">
      <c r="B15" s="1" t="s">
        <v>7</v>
      </c>
      <c r="C15" s="1">
        <v>1.5063499502748563E-2</v>
      </c>
      <c r="D15" s="1">
        <f t="shared" si="14"/>
        <v>7.2584072175919251E-2</v>
      </c>
      <c r="E15" s="1">
        <f t="shared" si="22"/>
        <v>88473.19030953219</v>
      </c>
      <c r="F15" s="1">
        <f t="shared" si="15"/>
        <v>6421.744431060928</v>
      </c>
      <c r="G15" s="1">
        <f t="shared" si="16"/>
        <v>426311.59047000861</v>
      </c>
      <c r="H15" s="1">
        <f t="shared" si="12"/>
        <v>1608457.9567264104</v>
      </c>
      <c r="I15" s="1">
        <f t="shared" si="17"/>
        <v>18.180173576866185</v>
      </c>
      <c r="K15" s="1">
        <v>1.7511176695685297E-2</v>
      </c>
      <c r="L15" s="1">
        <f t="shared" si="18"/>
        <v>8.3883630777380647E-2</v>
      </c>
      <c r="M15" s="1">
        <f t="shared" si="23"/>
        <v>87178.317741922059</v>
      </c>
      <c r="N15" s="1">
        <f t="shared" si="19"/>
        <v>7312.8338172565709</v>
      </c>
      <c r="O15" s="1">
        <f t="shared" si="20"/>
        <v>417609.50416646886</v>
      </c>
      <c r="P15" s="1">
        <f t="shared" si="13"/>
        <v>1505742.8261293783</v>
      </c>
      <c r="Q15" s="1">
        <f t="shared" si="21"/>
        <v>17.271987635582708</v>
      </c>
    </row>
    <row r="16" spans="1:21" x14ac:dyDescent="0.35">
      <c r="B16" s="1" t="s">
        <v>8</v>
      </c>
      <c r="C16" s="1">
        <v>2.4803364211036811E-2</v>
      </c>
      <c r="D16" s="1">
        <f t="shared" si="14"/>
        <v>0.11677574285270877</v>
      </c>
      <c r="E16" s="1">
        <f t="shared" si="22"/>
        <v>82051.445878471262</v>
      </c>
      <c r="F16" s="1">
        <f t="shared" si="15"/>
        <v>9581.6185445973097</v>
      </c>
      <c r="G16" s="1">
        <f t="shared" si="16"/>
        <v>386303.18303086306</v>
      </c>
      <c r="H16" s="1">
        <f t="shared" si="12"/>
        <v>1182146.3662564019</v>
      </c>
      <c r="I16" s="1">
        <f t="shared" si="17"/>
        <v>14.407380072342814</v>
      </c>
      <c r="K16" s="1">
        <v>2.8935056606861208E-2</v>
      </c>
      <c r="L16" s="1">
        <f t="shared" si="18"/>
        <v>0.13491579278110405</v>
      </c>
      <c r="M16" s="1">
        <f t="shared" si="23"/>
        <v>79865.483924665488</v>
      </c>
      <c r="N16" s="1">
        <f t="shared" si="19"/>
        <v>10775.115079542767</v>
      </c>
      <c r="O16" s="1">
        <f t="shared" si="20"/>
        <v>372389.63192447054</v>
      </c>
      <c r="P16" s="1">
        <f t="shared" si="13"/>
        <v>1088133.3219629093</v>
      </c>
      <c r="Q16" s="1">
        <f t="shared" si="21"/>
        <v>13.624575579975325</v>
      </c>
    </row>
    <row r="17" spans="1:21" x14ac:dyDescent="0.35">
      <c r="B17" s="1" t="s">
        <v>9</v>
      </c>
      <c r="C17" s="1">
        <v>4.5778379339901844E-2</v>
      </c>
      <c r="D17" s="1">
        <f t="shared" si="14"/>
        <v>0.20538627022552952</v>
      </c>
      <c r="E17" s="1">
        <f t="shared" si="22"/>
        <v>72469.827333873953</v>
      </c>
      <c r="F17" s="1">
        <f t="shared" si="15"/>
        <v>14884.307539992507</v>
      </c>
      <c r="G17" s="1">
        <f t="shared" si="16"/>
        <v>325138.36781938846</v>
      </c>
      <c r="H17" s="1">
        <f t="shared" si="12"/>
        <v>795843.18322553881</v>
      </c>
      <c r="I17" s="1">
        <f t="shared" si="17"/>
        <v>10.981717667947922</v>
      </c>
      <c r="K17" s="1">
        <v>5.0384688714716873E-2</v>
      </c>
      <c r="L17" s="1">
        <f t="shared" si="18"/>
        <v>0.22374068203118511</v>
      </c>
      <c r="M17" s="1">
        <f t="shared" si="23"/>
        <v>69090.368845122721</v>
      </c>
      <c r="N17" s="1">
        <f t="shared" si="19"/>
        <v>15458.326247193902</v>
      </c>
      <c r="O17" s="1">
        <f t="shared" si="20"/>
        <v>306806.02860762883</v>
      </c>
      <c r="P17" s="1">
        <f t="shared" si="13"/>
        <v>715743.69003843865</v>
      </c>
      <c r="Q17" s="1">
        <f t="shared" si="21"/>
        <v>10.359529150045418</v>
      </c>
    </row>
    <row r="18" spans="1:21" x14ac:dyDescent="0.35">
      <c r="B18" s="1" t="s">
        <v>10</v>
      </c>
      <c r="C18" s="1">
        <v>0.12233892220582757</v>
      </c>
      <c r="D18" s="1">
        <v>1</v>
      </c>
      <c r="E18" s="1">
        <f t="shared" si="22"/>
        <v>57585.519793881445</v>
      </c>
      <c r="F18" s="1">
        <f>E18</f>
        <v>57585.519793881445</v>
      </c>
      <c r="G18" s="1">
        <f>F18*(1/C18)</f>
        <v>470704.8154061503</v>
      </c>
      <c r="H18" s="1">
        <f>G18</f>
        <v>470704.8154061503</v>
      </c>
      <c r="I18" s="1">
        <f t="shared" si="17"/>
        <v>8.1740134862195593</v>
      </c>
      <c r="K18" s="1">
        <v>0.13114967794914895</v>
      </c>
      <c r="L18" s="1">
        <v>1</v>
      </c>
      <c r="M18" s="1">
        <f t="shared" si="23"/>
        <v>53632.042597928819</v>
      </c>
      <c r="N18" s="1">
        <f>M18</f>
        <v>53632.042597928819</v>
      </c>
      <c r="O18" s="1">
        <f>N18*(1/K18)</f>
        <v>408937.66143080982</v>
      </c>
      <c r="P18" s="1">
        <f>O18</f>
        <v>408937.66143080982</v>
      </c>
      <c r="Q18" s="1">
        <f t="shared" si="21"/>
        <v>7.6248757575122141</v>
      </c>
    </row>
    <row r="19" spans="1:21" x14ac:dyDescent="0.35">
      <c r="A19" t="s">
        <v>40</v>
      </c>
      <c r="B19" s="1" t="s">
        <v>1</v>
      </c>
      <c r="C19" s="1">
        <v>7.9717310189308371E-3</v>
      </c>
      <c r="D19" s="1">
        <f>(5*C19)/(1+2.5*C19)</f>
        <v>3.9079820550414215E-2</v>
      </c>
      <c r="E19" s="1">
        <v>100000</v>
      </c>
      <c r="F19" s="1">
        <f>E19-E20</f>
        <v>3907.9820550414297</v>
      </c>
      <c r="G19" s="1">
        <f>E20*5 + F19*2.5</f>
        <v>490230.04486239643</v>
      </c>
      <c r="H19" s="1">
        <f t="shared" ref="H19:H25" si="24">H20+G19</f>
        <v>2935408.4829745055</v>
      </c>
      <c r="I19" s="1">
        <f>H19/E19</f>
        <v>29.354084829745055</v>
      </c>
      <c r="K19" s="1">
        <v>8.4358901977420082E-3</v>
      </c>
      <c r="L19" s="1">
        <f>(5*K19)/(1+2.5*K19)</f>
        <v>4.130827089489035E-2</v>
      </c>
      <c r="M19" s="1">
        <v>100000</v>
      </c>
      <c r="N19" s="1">
        <f>M19-M20</f>
        <v>4130.8270894890302</v>
      </c>
      <c r="O19" s="1">
        <f>M20*5 + N19*2.5</f>
        <v>489672.93227627745</v>
      </c>
      <c r="P19" s="1">
        <f t="shared" ref="P19:P25" si="25">P20+O19</f>
        <v>2795446.180757618</v>
      </c>
      <c r="Q19" s="1">
        <f>P19/M19</f>
        <v>27.95446180757618</v>
      </c>
    </row>
    <row r="20" spans="1:21" x14ac:dyDescent="0.35">
      <c r="B20" s="1" t="s">
        <v>4</v>
      </c>
      <c r="C20" s="1">
        <v>1.1495390674583408E-2</v>
      </c>
      <c r="D20" s="1">
        <f t="shared" ref="D20:D25" si="26">(5*C20)/(1+2.5*C20)</f>
        <v>5.5871297395280586E-2</v>
      </c>
      <c r="E20" s="1">
        <f>E19*(1-D19)</f>
        <v>96092.01794495857</v>
      </c>
      <c r="F20" s="1">
        <f t="shared" ref="F20:F25" si="27">E20-E21</f>
        <v>5368.7857119154214</v>
      </c>
      <c r="G20" s="1">
        <f t="shared" ref="G20:G25" si="28">E21*5 + F20*2.5</f>
        <v>467038.12544500432</v>
      </c>
      <c r="H20" s="1">
        <f t="shared" si="24"/>
        <v>2445178.438112109</v>
      </c>
      <c r="I20" s="1">
        <f t="shared" ref="I20:I26" si="29">H20/E20</f>
        <v>25.446218014827259</v>
      </c>
      <c r="K20" s="1">
        <v>1.315466431016042E-2</v>
      </c>
      <c r="L20" s="1">
        <f t="shared" ref="L20:L25" si="30">(5*K20)/(1+2.5*K20)</f>
        <v>6.367912768030641E-2</v>
      </c>
      <c r="M20" s="1">
        <f>M19*(1-L19)</f>
        <v>95869.17291051097</v>
      </c>
      <c r="N20" s="1">
        <f t="shared" ref="N20:N25" si="31">M20-M21</f>
        <v>6104.8653023738007</v>
      </c>
      <c r="O20" s="1">
        <f t="shared" ref="O20:O25" si="32">M21*5 + N20*2.5</f>
        <v>464083.7012966203</v>
      </c>
      <c r="P20" s="1">
        <f t="shared" si="25"/>
        <v>2305773.2484813407</v>
      </c>
      <c r="Q20" s="1">
        <f t="shared" ref="Q20:Q26" si="33">P20/M20</f>
        <v>24.051247950513389</v>
      </c>
    </row>
    <row r="21" spans="1:21" x14ac:dyDescent="0.35">
      <c r="B21" s="1" t="s">
        <v>5</v>
      </c>
      <c r="C21" s="1">
        <v>1.6824462403053395E-2</v>
      </c>
      <c r="D21" s="1">
        <f t="shared" si="26"/>
        <v>8.0726847489026601E-2</v>
      </c>
      <c r="E21" s="1">
        <f>E20*(1-D20)</f>
        <v>90723.232233043149</v>
      </c>
      <c r="F21" s="1">
        <f t="shared" si="27"/>
        <v>7323.800532188412</v>
      </c>
      <c r="G21" s="1">
        <f t="shared" si="28"/>
        <v>435306.6598347447</v>
      </c>
      <c r="H21" s="1">
        <f t="shared" si="24"/>
        <v>1978140.3126671046</v>
      </c>
      <c r="I21" s="1">
        <f t="shared" si="29"/>
        <v>21.804120774553134</v>
      </c>
      <c r="K21" s="1">
        <v>1.9602755865632891E-2</v>
      </c>
      <c r="L21" s="1">
        <f t="shared" si="30"/>
        <v>9.3434828973860101E-2</v>
      </c>
      <c r="M21" s="1">
        <f>M20*(1-L20)</f>
        <v>89764.307608137169</v>
      </c>
      <c r="N21" s="1">
        <f t="shared" si="31"/>
        <v>8387.1127293232712</v>
      </c>
      <c r="O21" s="1">
        <f t="shared" si="32"/>
        <v>427853.75621737773</v>
      </c>
      <c r="P21" s="1">
        <f t="shared" si="25"/>
        <v>1841689.5471847206</v>
      </c>
      <c r="Q21" s="1">
        <f t="shared" si="33"/>
        <v>20.516947061236738</v>
      </c>
    </row>
    <row r="22" spans="1:21" x14ac:dyDescent="0.35">
      <c r="B22" s="1" t="s">
        <v>6</v>
      </c>
      <c r="C22" s="1">
        <v>2.3479551825115144E-2</v>
      </c>
      <c r="D22" s="1">
        <f t="shared" si="26"/>
        <v>0.11088871575462289</v>
      </c>
      <c r="E22" s="1">
        <f t="shared" ref="E22:E26" si="34">E21*(1-D21)</f>
        <v>83399.431700854737</v>
      </c>
      <c r="F22" s="1">
        <f t="shared" si="27"/>
        <v>9248.0558759731648</v>
      </c>
      <c r="G22" s="1">
        <f t="shared" si="28"/>
        <v>393877.01881434082</v>
      </c>
      <c r="H22" s="1">
        <f t="shared" si="24"/>
        <v>1542833.65283236</v>
      </c>
      <c r="I22" s="1">
        <f t="shared" si="29"/>
        <v>18.499330527411111</v>
      </c>
      <c r="K22" s="1">
        <v>2.7574161412705581E-2</v>
      </c>
      <c r="L22" s="1">
        <f t="shared" si="30"/>
        <v>0.12897954975389775</v>
      </c>
      <c r="M22" s="1">
        <f t="shared" ref="M22:M26" si="35">M21*(1-L21)</f>
        <v>81377.194878813898</v>
      </c>
      <c r="N22" s="1">
        <f t="shared" si="31"/>
        <v>10495.993955704602</v>
      </c>
      <c r="O22" s="1">
        <f t="shared" si="32"/>
        <v>380645.98950480798</v>
      </c>
      <c r="P22" s="1">
        <f t="shared" si="25"/>
        <v>1413835.7909673429</v>
      </c>
      <c r="Q22" s="1">
        <f t="shared" si="33"/>
        <v>17.373857541695962</v>
      </c>
    </row>
    <row r="23" spans="1:21" x14ac:dyDescent="0.35">
      <c r="B23" s="1" t="s">
        <v>7</v>
      </c>
      <c r="C23" s="1">
        <v>3.0912482113630686E-2</v>
      </c>
      <c r="D23" s="1">
        <f t="shared" si="26"/>
        <v>0.14347452625184864</v>
      </c>
      <c r="E23" s="1">
        <f t="shared" si="34"/>
        <v>74151.375824881572</v>
      </c>
      <c r="F23" s="1">
        <f t="shared" si="27"/>
        <v>10638.833517397667</v>
      </c>
      <c r="G23" s="1">
        <f t="shared" si="28"/>
        <v>344159.79533091368</v>
      </c>
      <c r="H23" s="1">
        <f t="shared" si="24"/>
        <v>1148956.6340180191</v>
      </c>
      <c r="I23" s="1">
        <f t="shared" si="29"/>
        <v>15.494744652229169</v>
      </c>
      <c r="K23" s="1">
        <v>3.5905890242539401E-2</v>
      </c>
      <c r="L23" s="1">
        <f t="shared" si="30"/>
        <v>0.16474147767336317</v>
      </c>
      <c r="M23" s="1">
        <f t="shared" si="35"/>
        <v>70881.200923109296</v>
      </c>
      <c r="N23" s="1">
        <f t="shared" si="31"/>
        <v>11677.073779335573</v>
      </c>
      <c r="O23" s="1">
        <f t="shared" si="32"/>
        <v>325213.32016720757</v>
      </c>
      <c r="P23" s="1">
        <f t="shared" si="25"/>
        <v>1033189.801462535</v>
      </c>
      <c r="Q23" s="1">
        <f t="shared" si="33"/>
        <v>14.576358583192199</v>
      </c>
    </row>
    <row r="24" spans="1:21" x14ac:dyDescent="0.35">
      <c r="B24" s="1" t="s">
        <v>8</v>
      </c>
      <c r="C24" s="1">
        <v>4.4514270242324253E-2</v>
      </c>
      <c r="D24" s="1">
        <f t="shared" si="26"/>
        <v>0.20028275005910412</v>
      </c>
      <c r="E24" s="1">
        <f t="shared" si="34"/>
        <v>63512.542307483905</v>
      </c>
      <c r="F24" s="1">
        <f t="shared" si="27"/>
        <v>12720.466636588077</v>
      </c>
      <c r="G24" s="1">
        <f t="shared" si="28"/>
        <v>285761.54494594934</v>
      </c>
      <c r="H24" s="1">
        <f t="shared" si="24"/>
        <v>804796.83868710534</v>
      </c>
      <c r="I24" s="1">
        <f t="shared" si="29"/>
        <v>12.671463138585043</v>
      </c>
      <c r="K24" s="1">
        <v>5.0085645769099005E-2</v>
      </c>
      <c r="L24" s="1">
        <f t="shared" si="30"/>
        <v>0.22256051149337802</v>
      </c>
      <c r="M24" s="1">
        <f t="shared" si="35"/>
        <v>59204.127143773723</v>
      </c>
      <c r="N24" s="1">
        <f t="shared" si="31"/>
        <v>13176.500819637266</v>
      </c>
      <c r="O24" s="1">
        <f t="shared" si="32"/>
        <v>263079.38366977545</v>
      </c>
      <c r="P24" s="1">
        <f t="shared" si="25"/>
        <v>707976.48129532754</v>
      </c>
      <c r="Q24" s="1">
        <f t="shared" si="33"/>
        <v>11.958228512955667</v>
      </c>
    </row>
    <row r="25" spans="1:21" x14ac:dyDescent="0.35">
      <c r="B25" s="1" t="s">
        <v>9</v>
      </c>
      <c r="C25" s="1">
        <v>6.8178585647778983E-2</v>
      </c>
      <c r="D25" s="1">
        <f t="shared" si="26"/>
        <v>0.29125033796001615</v>
      </c>
      <c r="E25" s="1">
        <f t="shared" si="34"/>
        <v>50792.075670895829</v>
      </c>
      <c r="F25" s="1">
        <f t="shared" si="27"/>
        <v>14793.209204839128</v>
      </c>
      <c r="G25" s="1">
        <f t="shared" si="28"/>
        <v>216977.35534238134</v>
      </c>
      <c r="H25" s="1">
        <f t="shared" si="24"/>
        <v>519035.293741156</v>
      </c>
      <c r="I25" s="1">
        <f t="shared" si="29"/>
        <v>10.21882423361104</v>
      </c>
      <c r="K25" s="1">
        <v>7.3874431561153309E-2</v>
      </c>
      <c r="L25" s="1">
        <f t="shared" si="30"/>
        <v>0.31178905904578158</v>
      </c>
      <c r="M25" s="1">
        <f t="shared" si="35"/>
        <v>46027.626324136458</v>
      </c>
      <c r="N25" s="1">
        <f t="shared" si="31"/>
        <v>14350.910301713353</v>
      </c>
      <c r="O25" s="1">
        <f t="shared" si="32"/>
        <v>194260.85586639892</v>
      </c>
      <c r="P25" s="1">
        <f t="shared" si="25"/>
        <v>444897.09762555209</v>
      </c>
      <c r="Q25" s="1">
        <f t="shared" si="33"/>
        <v>9.6658709813208894</v>
      </c>
    </row>
    <row r="26" spans="1:21" x14ac:dyDescent="0.35">
      <c r="B26" s="1" t="s">
        <v>10</v>
      </c>
      <c r="C26" s="1">
        <v>0.11917868027865325</v>
      </c>
      <c r="D26" s="1">
        <v>1</v>
      </c>
      <c r="E26" s="1">
        <f t="shared" si="34"/>
        <v>35998.866466056701</v>
      </c>
      <c r="F26" s="1">
        <f>E26</f>
        <v>35998.866466056701</v>
      </c>
      <c r="G26" s="1">
        <f>F26*(1/C26)</f>
        <v>302057.93839877466</v>
      </c>
      <c r="H26" s="1">
        <f>G26</f>
        <v>302057.93839877466</v>
      </c>
      <c r="I26" s="1">
        <f t="shared" si="29"/>
        <v>8.3907624892462884</v>
      </c>
      <c r="K26" s="1">
        <v>0.12638521787628215</v>
      </c>
      <c r="L26" s="1">
        <v>1</v>
      </c>
      <c r="M26" s="1">
        <f t="shared" si="35"/>
        <v>31676.716022423105</v>
      </c>
      <c r="N26" s="1">
        <f>M26</f>
        <v>31676.716022423105</v>
      </c>
      <c r="O26" s="1">
        <f>N26*(1/K26)</f>
        <v>250636.2417591532</v>
      </c>
      <c r="P26" s="1">
        <f>O26</f>
        <v>250636.2417591532</v>
      </c>
      <c r="Q26" s="1">
        <f t="shared" si="33"/>
        <v>7.9123177283192634</v>
      </c>
    </row>
    <row r="27" spans="1:21" x14ac:dyDescent="0.35">
      <c r="A27" t="s">
        <v>17</v>
      </c>
      <c r="B27" s="1" t="s">
        <v>1</v>
      </c>
      <c r="C27" s="1">
        <v>5.4775764274127958E-3</v>
      </c>
      <c r="D27" s="1">
        <f>(5*C27)/(1+2.5*C27)</f>
        <v>2.7017900598473036E-2</v>
      </c>
      <c r="E27" s="1">
        <v>100000</v>
      </c>
      <c r="F27" s="1">
        <f>E27-E28</f>
        <v>2701.7900598473061</v>
      </c>
      <c r="G27" s="1">
        <f>E28*5 + F27*2.5</f>
        <v>493245.52485038177</v>
      </c>
      <c r="H27" s="1">
        <f t="shared" ref="H27:H33" si="36">H28+G27</f>
        <v>3150073.0468093818</v>
      </c>
      <c r="I27" s="1">
        <f>H27/E27</f>
        <v>31.500730468093817</v>
      </c>
      <c r="K27" s="1">
        <v>5.7326738543757401E-3</v>
      </c>
      <c r="L27" s="1">
        <f>(5*K27)/(1+2.5*K27)</f>
        <v>2.8258379094375292E-2</v>
      </c>
      <c r="M27" s="1">
        <v>100000</v>
      </c>
      <c r="N27" s="1">
        <f>M27-M28</f>
        <v>2825.8379094375268</v>
      </c>
      <c r="O27" s="1">
        <f>M28*5 + N27*2.5</f>
        <v>492935.40522640618</v>
      </c>
      <c r="P27" s="1">
        <f t="shared" ref="P27:P33" si="37">P28+O27</f>
        <v>3047430.7320087957</v>
      </c>
      <c r="Q27" s="1">
        <f>P27/M27</f>
        <v>30.474307320087956</v>
      </c>
      <c r="S27" s="7">
        <f>Q27-Q19</f>
        <v>2.5198455125117754</v>
      </c>
      <c r="T27" s="7">
        <f>I27-I19</f>
        <v>2.1466456383487618</v>
      </c>
      <c r="U27" s="7">
        <f>(S27-T27)/S27</f>
        <v>0.14810426762671214</v>
      </c>
    </row>
    <row r="28" spans="1:21" x14ac:dyDescent="0.35">
      <c r="B28" s="1" t="s">
        <v>4</v>
      </c>
      <c r="C28" s="1">
        <v>7.9904523383560935E-3</v>
      </c>
      <c r="D28" s="1">
        <f t="shared" ref="D28:D33" si="38">(5*C28)/(1+2.5*C28)</f>
        <v>3.9169800629204055E-2</v>
      </c>
      <c r="E28" s="1">
        <f>E27*(1-D27)</f>
        <v>97298.209940152694</v>
      </c>
      <c r="F28" s="1">
        <f t="shared" ref="F28:F33" si="39">E28-E29</f>
        <v>3811.1514849342202</v>
      </c>
      <c r="G28" s="1">
        <f t="shared" ref="G28:G33" si="40">E29*5 + F28*2.5</f>
        <v>476963.17098842788</v>
      </c>
      <c r="H28" s="1">
        <f t="shared" si="36"/>
        <v>2656827.5219590003</v>
      </c>
      <c r="I28" s="1">
        <f t="shared" ref="I28:I34" si="41">H28/E28</f>
        <v>27.306026735673683</v>
      </c>
      <c r="K28" s="1">
        <v>8.8486549281295412E-3</v>
      </c>
      <c r="L28" s="1">
        <f t="shared" ref="L28:L33" si="42">(5*K28)/(1+2.5*K28)</f>
        <v>4.3285723562842701E-2</v>
      </c>
      <c r="M28" s="1">
        <f>M27*(1-L27)</f>
        <v>97174.162090562473</v>
      </c>
      <c r="N28" s="1">
        <f t="shared" ref="N28:N33" si="43">M28-M29</f>
        <v>4206.2539177029539</v>
      </c>
      <c r="O28" s="1">
        <f t="shared" ref="O28:O33" si="44">M29*5 + N28*2.5</f>
        <v>475355.175658555</v>
      </c>
      <c r="P28" s="1">
        <f t="shared" si="37"/>
        <v>2554495.3267823895</v>
      </c>
      <c r="Q28" s="1">
        <f t="shared" ref="Q28:Q34" si="45">P28/M28</f>
        <v>26.287803998780056</v>
      </c>
    </row>
    <row r="29" spans="1:21" x14ac:dyDescent="0.35">
      <c r="B29" s="1" t="s">
        <v>5</v>
      </c>
      <c r="C29" s="1">
        <v>1.134740778575857E-2</v>
      </c>
      <c r="D29" s="1">
        <f t="shared" si="38"/>
        <v>5.5171893980518888E-2</v>
      </c>
      <c r="E29" s="1">
        <f>E28*(1-D28)</f>
        <v>93487.058455218474</v>
      </c>
      <c r="F29" s="1">
        <f t="shared" si="39"/>
        <v>5157.8580776418821</v>
      </c>
      <c r="G29" s="1">
        <f t="shared" si="40"/>
        <v>454540.64708198764</v>
      </c>
      <c r="H29" s="1">
        <f t="shared" si="36"/>
        <v>2179864.3509705723</v>
      </c>
      <c r="I29" s="1">
        <f t="shared" si="41"/>
        <v>23.317284627312944</v>
      </c>
      <c r="K29" s="1">
        <v>1.2847595116717311E-2</v>
      </c>
      <c r="L29" s="1">
        <f t="shared" si="42"/>
        <v>6.2238924332768029E-2</v>
      </c>
      <c r="M29" s="1">
        <f>M28*(1-L28)</f>
        <v>92967.908172859519</v>
      </c>
      <c r="N29" s="1">
        <f t="shared" si="43"/>
        <v>5786.2226021463284</v>
      </c>
      <c r="O29" s="1">
        <f t="shared" si="44"/>
        <v>450373.98435893178</v>
      </c>
      <c r="P29" s="1">
        <f t="shared" si="37"/>
        <v>2079140.1511238348</v>
      </c>
      <c r="Q29" s="1">
        <f t="shared" si="45"/>
        <v>22.364062954476651</v>
      </c>
    </row>
    <row r="30" spans="1:21" x14ac:dyDescent="0.35">
      <c r="B30" s="1" t="s">
        <v>6</v>
      </c>
      <c r="C30" s="1">
        <v>1.5684075952157418E-2</v>
      </c>
      <c r="D30" s="1">
        <f t="shared" si="38"/>
        <v>7.5461519261866325E-2</v>
      </c>
      <c r="E30" s="1">
        <f t="shared" ref="E30:E34" si="46">E29*(1-D29)</f>
        <v>88329.200377576592</v>
      </c>
      <c r="F30" s="1">
        <f t="shared" si="39"/>
        <v>6665.4556556777388</v>
      </c>
      <c r="G30" s="1">
        <f t="shared" si="40"/>
        <v>424982.36274868861</v>
      </c>
      <c r="H30" s="1">
        <f t="shared" si="36"/>
        <v>1725323.7038885846</v>
      </c>
      <c r="I30" s="1">
        <f t="shared" si="41"/>
        <v>19.532880367006904</v>
      </c>
      <c r="K30" s="1">
        <v>1.7869549497369856E-2</v>
      </c>
      <c r="L30" s="1">
        <f t="shared" si="42"/>
        <v>8.5526928290726431E-2</v>
      </c>
      <c r="M30" s="1">
        <f t="shared" ref="M30:M34" si="47">M29*(1-L29)</f>
        <v>87181.685570713191</v>
      </c>
      <c r="N30" s="1">
        <f t="shared" si="43"/>
        <v>7456.3817700710497</v>
      </c>
      <c r="O30" s="1">
        <f t="shared" si="44"/>
        <v>417267.47342838836</v>
      </c>
      <c r="P30" s="1">
        <f t="shared" si="37"/>
        <v>1628766.1667649029</v>
      </c>
      <c r="Q30" s="1">
        <f t="shared" si="45"/>
        <v>18.682434918556471</v>
      </c>
    </row>
    <row r="31" spans="1:21" x14ac:dyDescent="0.35">
      <c r="B31" s="1" t="s">
        <v>7</v>
      </c>
      <c r="C31" s="1">
        <v>2.2775032267782977E-2</v>
      </c>
      <c r="D31" s="1">
        <f t="shared" si="38"/>
        <v>0.10774066834371344</v>
      </c>
      <c r="E31" s="1">
        <f t="shared" si="46"/>
        <v>81663.744721898853</v>
      </c>
      <c r="F31" s="1">
        <f t="shared" si="39"/>
        <v>8798.5064357877854</v>
      </c>
      <c r="G31" s="1">
        <f t="shared" si="40"/>
        <v>386322.45752002479</v>
      </c>
      <c r="H31" s="1">
        <f t="shared" si="36"/>
        <v>1300341.3411398961</v>
      </c>
      <c r="I31" s="1">
        <f t="shared" si="41"/>
        <v>15.923116746215021</v>
      </c>
      <c r="K31" s="1">
        <v>2.5758404672281764E-2</v>
      </c>
      <c r="L31" s="1">
        <f t="shared" si="42"/>
        <v>0.12100009953818169</v>
      </c>
      <c r="M31" s="1">
        <f t="shared" si="47"/>
        <v>79725.303800642141</v>
      </c>
      <c r="N31" s="1">
        <f t="shared" si="43"/>
        <v>9646.7696955894789</v>
      </c>
      <c r="O31" s="1">
        <f t="shared" si="44"/>
        <v>374509.594764237</v>
      </c>
      <c r="P31" s="1">
        <f t="shared" si="37"/>
        <v>1211498.6933365145</v>
      </c>
      <c r="Q31" s="1">
        <f t="shared" si="45"/>
        <v>15.1959119072903</v>
      </c>
    </row>
    <row r="32" spans="1:21" x14ac:dyDescent="0.35">
      <c r="B32" s="1" t="s">
        <v>8</v>
      </c>
      <c r="C32" s="1">
        <v>3.6669542441390264E-2</v>
      </c>
      <c r="D32" s="1">
        <f t="shared" si="38"/>
        <v>0.1679509967027849</v>
      </c>
      <c r="E32" s="1">
        <f t="shared" si="46"/>
        <v>72865.238286111067</v>
      </c>
      <c r="F32" s="1">
        <f t="shared" si="39"/>
        <v>12237.789395138279</v>
      </c>
      <c r="G32" s="1">
        <f t="shared" si="40"/>
        <v>333731.71794270963</v>
      </c>
      <c r="H32" s="1">
        <f t="shared" si="36"/>
        <v>914018.88361987122</v>
      </c>
      <c r="I32" s="1">
        <f t="shared" si="41"/>
        <v>12.543963419578818</v>
      </c>
      <c r="K32" s="1">
        <v>4.1034428988703714E-2</v>
      </c>
      <c r="L32" s="1">
        <f t="shared" si="42"/>
        <v>0.18608265609918964</v>
      </c>
      <c r="M32" s="1">
        <f t="shared" si="47"/>
        <v>70078.534105052662</v>
      </c>
      <c r="N32" s="1">
        <f t="shared" si="43"/>
        <v>13040.399761805842</v>
      </c>
      <c r="O32" s="1">
        <f t="shared" si="44"/>
        <v>317791.67112074874</v>
      </c>
      <c r="P32" s="1">
        <f t="shared" si="37"/>
        <v>836989.09857227758</v>
      </c>
      <c r="Q32" s="1">
        <f t="shared" si="45"/>
        <v>11.943587423183994</v>
      </c>
    </row>
    <row r="33" spans="2:17" x14ac:dyDescent="0.35">
      <c r="B33" s="1" t="s">
        <v>9</v>
      </c>
      <c r="C33" s="1">
        <v>6.2413106525269567E-2</v>
      </c>
      <c r="D33" s="1">
        <f t="shared" si="38"/>
        <v>0.26994523141553239</v>
      </c>
      <c r="E33" s="1">
        <f t="shared" si="46"/>
        <v>60627.448890972788</v>
      </c>
      <c r="F33" s="1">
        <f t="shared" si="39"/>
        <v>16366.090721007015</v>
      </c>
      <c r="G33" s="1">
        <f t="shared" si="40"/>
        <v>262222.0176523464</v>
      </c>
      <c r="H33" s="1">
        <f t="shared" si="36"/>
        <v>580287.16567716165</v>
      </c>
      <c r="I33" s="1">
        <f t="shared" si="41"/>
        <v>9.571360436436974</v>
      </c>
      <c r="K33" s="1">
        <v>6.7655571479370277E-2</v>
      </c>
      <c r="L33" s="1">
        <f t="shared" si="42"/>
        <v>0.28933931553664716</v>
      </c>
      <c r="M33" s="1">
        <f t="shared" si="47"/>
        <v>57038.13434324682</v>
      </c>
      <c r="N33" s="1">
        <f t="shared" si="43"/>
        <v>16503.37475036236</v>
      </c>
      <c r="O33" s="1">
        <f t="shared" si="44"/>
        <v>243932.23484032819</v>
      </c>
      <c r="P33" s="1">
        <f t="shared" si="37"/>
        <v>519197.42745152884</v>
      </c>
      <c r="Q33" s="1">
        <f t="shared" si="45"/>
        <v>9.1026369187862581</v>
      </c>
    </row>
    <row r="34" spans="2:17" x14ac:dyDescent="0.35">
      <c r="B34" s="1" t="s">
        <v>10</v>
      </c>
      <c r="C34" s="1">
        <v>0.13915815185923022</v>
      </c>
      <c r="D34" s="1">
        <v>1</v>
      </c>
      <c r="E34" s="1">
        <f t="shared" si="46"/>
        <v>44261.358169965773</v>
      </c>
      <c r="F34" s="1">
        <f>E34</f>
        <v>44261.358169965773</v>
      </c>
      <c r="G34" s="1">
        <f>F34*(1/C34)</f>
        <v>318065.14802481519</v>
      </c>
      <c r="H34" s="1">
        <f>G34</f>
        <v>318065.14802481519</v>
      </c>
      <c r="I34" s="1">
        <f t="shared" si="41"/>
        <v>7.1860684166859388</v>
      </c>
      <c r="K34" s="1">
        <v>0.14725712033681621</v>
      </c>
      <c r="L34" s="1">
        <v>1</v>
      </c>
      <c r="M34" s="1">
        <f t="shared" si="47"/>
        <v>40534.75959288446</v>
      </c>
      <c r="N34" s="1">
        <f>M34</f>
        <v>40534.75959288446</v>
      </c>
      <c r="O34" s="1">
        <f>N34*(1/K34)</f>
        <v>275265.19261120062</v>
      </c>
      <c r="P34" s="1">
        <f>O34</f>
        <v>275265.19261120062</v>
      </c>
      <c r="Q34" s="1">
        <f t="shared" si="45"/>
        <v>6.7908431029530796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DA17-BF2F-4180-BAB3-17190864C5AA}">
  <dimension ref="A1:U34"/>
  <sheetViews>
    <sheetView topLeftCell="A14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ht="14.5" customHeight="1" x14ac:dyDescent="0.35">
      <c r="A3" t="s">
        <v>39</v>
      </c>
      <c r="B3" s="1" t="s">
        <v>1</v>
      </c>
      <c r="C3" s="1">
        <v>6.2445996173412033E-3</v>
      </c>
      <c r="D3" s="1">
        <f>(5*C3)/(1+2.5*C3)</f>
        <v>3.0743052945064395E-2</v>
      </c>
      <c r="E3" s="1">
        <v>100000</v>
      </c>
      <c r="F3" s="1">
        <f>E3-E4</f>
        <v>3074.305294506441</v>
      </c>
      <c r="G3" s="1">
        <f>E4*5 + F3*2.5</f>
        <v>492314.2367637339</v>
      </c>
      <c r="H3" s="1">
        <f t="shared" ref="H3:H9" si="0">H4+G3</f>
        <v>3072838.9066160638</v>
      </c>
      <c r="I3" s="1">
        <f>H3/E3</f>
        <v>30.728389066160638</v>
      </c>
      <c r="K3" s="1">
        <v>6.8748418294798897E-3</v>
      </c>
      <c r="L3" s="1">
        <f>(5*K3)/(1+2.5*K3)</f>
        <v>3.3793398473927351E-2</v>
      </c>
      <c r="M3" s="1">
        <v>100000</v>
      </c>
      <c r="N3" s="1">
        <f>M3-M4</f>
        <v>3379.3398473927373</v>
      </c>
      <c r="O3" s="1">
        <f>M4*5 + N3*2.5</f>
        <v>491551.65038151812</v>
      </c>
      <c r="P3" s="1">
        <f t="shared" ref="P3:P9" si="1">P4+O3</f>
        <v>2934588.8910830282</v>
      </c>
      <c r="Q3" s="1">
        <f>P3/M3</f>
        <v>29.345888910830283</v>
      </c>
    </row>
    <row r="4" spans="1:21" x14ac:dyDescent="0.35">
      <c r="B4" s="1" t="s">
        <v>4</v>
      </c>
      <c r="C4" s="1">
        <v>8.6145177593583162E-3</v>
      </c>
      <c r="D4" s="1">
        <f t="shared" ref="D4:D9" si="2">(5*C4)/(1+2.5*C4)</f>
        <v>4.2164521253900168E-2</v>
      </c>
      <c r="E4" s="1">
        <f>E3*(1-D3)</f>
        <v>96925.694705493559</v>
      </c>
      <c r="F4" s="1">
        <f t="shared" ref="F4:F9" si="3">E4-E5</f>
        <v>4086.8255144588184</v>
      </c>
      <c r="G4" s="1">
        <f t="shared" ref="G4:G9" si="4">E5*5 + F4*2.5</f>
        <v>474411.40974132076</v>
      </c>
      <c r="H4" s="1">
        <f t="shared" si="0"/>
        <v>2580524.6698523299</v>
      </c>
      <c r="I4" s="1">
        <f t="shared" ref="I4:I10" si="5">H4/E4</f>
        <v>26.623741802348626</v>
      </c>
      <c r="K4" s="1">
        <v>1.0210570302138407E-2</v>
      </c>
      <c r="L4" s="1">
        <f t="shared" ref="L4:L9" si="6">(5*K4)/(1+2.5*K4)</f>
        <v>4.978209261949474E-2</v>
      </c>
      <c r="M4" s="1">
        <f>M3*(1-L3)</f>
        <v>96620.660152607263</v>
      </c>
      <c r="N4" s="1">
        <f t="shared" ref="N4:N9" si="7">M4-M5</f>
        <v>4809.9786526738171</v>
      </c>
      <c r="O4" s="1">
        <f t="shared" ref="O4:O9" si="8">M5*5 + N4*2.5</f>
        <v>471078.35413135181</v>
      </c>
      <c r="P4" s="1">
        <f t="shared" si="1"/>
        <v>2443037.2407015101</v>
      </c>
      <c r="Q4" s="1">
        <f t="shared" ref="Q4:Q10" si="9">P4/M4</f>
        <v>25.284832838472237</v>
      </c>
    </row>
    <row r="5" spans="1:21" x14ac:dyDescent="0.35">
      <c r="B5" s="1" t="s">
        <v>5</v>
      </c>
      <c r="C5" s="1">
        <v>1.266998260610484E-2</v>
      </c>
      <c r="D5" s="1">
        <f t="shared" si="2"/>
        <v>6.1404915017520864E-2</v>
      </c>
      <c r="E5" s="1">
        <f>E4*(1-D4)</f>
        <v>92838.869191034741</v>
      </c>
      <c r="F5" s="1">
        <f t="shared" si="3"/>
        <v>5700.7628729982243</v>
      </c>
      <c r="G5" s="1">
        <f t="shared" si="4"/>
        <v>449942.43877267814</v>
      </c>
      <c r="H5" s="1">
        <f t="shared" si="0"/>
        <v>2106113.2601110092</v>
      </c>
      <c r="I5" s="1">
        <f t="shared" si="5"/>
        <v>22.685684115531991</v>
      </c>
      <c r="K5" s="1">
        <v>1.466414907940757E-2</v>
      </c>
      <c r="L5" s="1">
        <f t="shared" si="6"/>
        <v>7.0727836548991882E-2</v>
      </c>
      <c r="M5" s="1">
        <f>M4*(1-L4)</f>
        <v>91810.681499933446</v>
      </c>
      <c r="N5" s="1">
        <f t="shared" si="7"/>
        <v>6493.5708745788434</v>
      </c>
      <c r="O5" s="1">
        <f t="shared" si="8"/>
        <v>442819.48031322006</v>
      </c>
      <c r="P5" s="1">
        <f t="shared" si="1"/>
        <v>1971958.8865701584</v>
      </c>
      <c r="Q5" s="1">
        <f t="shared" si="9"/>
        <v>21.478534461936086</v>
      </c>
    </row>
    <row r="6" spans="1:21" x14ac:dyDescent="0.35">
      <c r="B6" s="1" t="s">
        <v>6</v>
      </c>
      <c r="C6" s="1">
        <v>1.8011355109722731E-2</v>
      </c>
      <c r="D6" s="1">
        <f t="shared" si="2"/>
        <v>8.6176391571922625E-2</v>
      </c>
      <c r="E6" s="1">
        <f t="shared" ref="E6:E10" si="10">E5*(1-D5)</f>
        <v>87138.106318036516</v>
      </c>
      <c r="F6" s="1">
        <f t="shared" si="3"/>
        <v>7509.2475708989368</v>
      </c>
      <c r="G6" s="1">
        <f t="shared" si="4"/>
        <v>416917.41266293527</v>
      </c>
      <c r="H6" s="1">
        <f t="shared" si="0"/>
        <v>1656170.8213383311</v>
      </c>
      <c r="I6" s="1">
        <f t="shared" si="5"/>
        <v>19.006275111070714</v>
      </c>
      <c r="K6" s="1">
        <v>2.1667727894865586E-2</v>
      </c>
      <c r="L6" s="1">
        <f t="shared" si="6"/>
        <v>0.10277157326238634</v>
      </c>
      <c r="M6" s="1">
        <f t="shared" ref="M6:M10" si="11">M5*(1-L5)</f>
        <v>85317.110625354602</v>
      </c>
      <c r="N6" s="1">
        <f t="shared" si="7"/>
        <v>8768.1736851687601</v>
      </c>
      <c r="O6" s="1">
        <f t="shared" si="8"/>
        <v>404665.1189138511</v>
      </c>
      <c r="P6" s="1">
        <f t="shared" si="1"/>
        <v>1529139.4062569384</v>
      </c>
      <c r="Q6" s="1">
        <f t="shared" si="9"/>
        <v>17.923009757933688</v>
      </c>
    </row>
    <row r="7" spans="1:21" x14ac:dyDescent="0.35">
      <c r="B7" s="1" t="s">
        <v>7</v>
      </c>
      <c r="C7" s="1">
        <v>2.6006743212013995E-2</v>
      </c>
      <c r="D7" s="1">
        <f t="shared" si="2"/>
        <v>0.12209545330633896</v>
      </c>
      <c r="E7" s="1">
        <f t="shared" si="10"/>
        <v>79628.858747137579</v>
      </c>
      <c r="F7" s="1">
        <f t="shared" si="3"/>
        <v>9722.3216049982002</v>
      </c>
      <c r="G7" s="1">
        <f t="shared" si="4"/>
        <v>373838.48972319241</v>
      </c>
      <c r="H7" s="1">
        <f t="shared" si="0"/>
        <v>1239253.4086753959</v>
      </c>
      <c r="I7" s="1">
        <f t="shared" si="5"/>
        <v>15.562867887013931</v>
      </c>
      <c r="K7" s="1">
        <v>3.10398573940266E-2</v>
      </c>
      <c r="L7" s="1">
        <f t="shared" si="6"/>
        <v>0.14402314246152009</v>
      </c>
      <c r="M7" s="1">
        <f t="shared" si="11"/>
        <v>76548.936940185842</v>
      </c>
      <c r="N7" s="1">
        <f t="shared" si="7"/>
        <v>11024.818450214305</v>
      </c>
      <c r="O7" s="1">
        <f t="shared" si="8"/>
        <v>355182.63857539342</v>
      </c>
      <c r="P7" s="1">
        <f t="shared" si="1"/>
        <v>1124474.2873430871</v>
      </c>
      <c r="Q7" s="1">
        <f t="shared" si="9"/>
        <v>14.689613367481954</v>
      </c>
    </row>
    <row r="8" spans="1:21" x14ac:dyDescent="0.35">
      <c r="B8" s="1" t="s">
        <v>8</v>
      </c>
      <c r="C8" s="1">
        <v>4.04005418749422E-2</v>
      </c>
      <c r="D8" s="1">
        <f t="shared" si="2"/>
        <v>0.18347180819961154</v>
      </c>
      <c r="E8" s="1">
        <f t="shared" si="10"/>
        <v>69906.537142139379</v>
      </c>
      <c r="F8" s="1">
        <f t="shared" si="3"/>
        <v>12825.878774441611</v>
      </c>
      <c r="G8" s="1">
        <f t="shared" si="4"/>
        <v>317467.98877459287</v>
      </c>
      <c r="H8" s="1">
        <f t="shared" si="0"/>
        <v>865414.91895220336</v>
      </c>
      <c r="I8" s="1">
        <f t="shared" si="5"/>
        <v>12.379599309755177</v>
      </c>
      <c r="K8" s="1">
        <v>4.69012928664388E-2</v>
      </c>
      <c r="L8" s="1">
        <f t="shared" si="6"/>
        <v>0.20989553449538015</v>
      </c>
      <c r="M8" s="1">
        <f t="shared" si="11"/>
        <v>65524.118489971537</v>
      </c>
      <c r="N8" s="1">
        <f t="shared" si="7"/>
        <v>13753.219872791196</v>
      </c>
      <c r="O8" s="1">
        <f t="shared" si="8"/>
        <v>293237.54276787973</v>
      </c>
      <c r="P8" s="1">
        <f t="shared" si="1"/>
        <v>769291.64876769367</v>
      </c>
      <c r="Q8" s="1">
        <f t="shared" si="9"/>
        <v>11.740587534732477</v>
      </c>
    </row>
    <row r="9" spans="1:21" x14ac:dyDescent="0.35">
      <c r="B9" s="1" t="s">
        <v>9</v>
      </c>
      <c r="C9" s="1">
        <v>6.4568986604693235E-2</v>
      </c>
      <c r="D9" s="1">
        <f t="shared" si="2"/>
        <v>0.27797372819307747</v>
      </c>
      <c r="E9" s="1">
        <f t="shared" si="10"/>
        <v>57080.658367697768</v>
      </c>
      <c r="F9" s="1">
        <f t="shared" si="3"/>
        <v>15866.923414184326</v>
      </c>
      <c r="G9" s="1">
        <f t="shared" si="4"/>
        <v>245735.98330302801</v>
      </c>
      <c r="H9" s="1">
        <f t="shared" si="0"/>
        <v>547946.93017761048</v>
      </c>
      <c r="I9" s="1">
        <f t="shared" si="5"/>
        <v>9.5995201500285496</v>
      </c>
      <c r="K9" s="1">
        <v>6.9534526052769385E-2</v>
      </c>
      <c r="L9" s="1">
        <f t="shared" si="6"/>
        <v>0.29618493292633663</v>
      </c>
      <c r="M9" s="1">
        <f t="shared" si="11"/>
        <v>51770.898617180341</v>
      </c>
      <c r="N9" s="1">
        <f t="shared" si="7"/>
        <v>15333.760134465731</v>
      </c>
      <c r="O9" s="1">
        <f t="shared" si="8"/>
        <v>220520.09274973738</v>
      </c>
      <c r="P9" s="1">
        <f t="shared" si="1"/>
        <v>476054.10599981394</v>
      </c>
      <c r="Q9" s="1">
        <f t="shared" si="9"/>
        <v>9.1953997074687415</v>
      </c>
    </row>
    <row r="10" spans="1:21" x14ac:dyDescent="0.35">
      <c r="B10" s="1" t="s">
        <v>10</v>
      </c>
      <c r="C10" s="1">
        <v>0.13637406381118661</v>
      </c>
      <c r="D10" s="1">
        <v>1</v>
      </c>
      <c r="E10" s="1">
        <f t="shared" si="10"/>
        <v>41213.734953513442</v>
      </c>
      <c r="F10" s="1">
        <f>E10</f>
        <v>41213.734953513442</v>
      </c>
      <c r="G10" s="1">
        <f>F10*(1/C10)</f>
        <v>302210.9468745825</v>
      </c>
      <c r="H10" s="1">
        <f>G10</f>
        <v>302210.9468745825</v>
      </c>
      <c r="I10" s="1">
        <f t="shared" si="5"/>
        <v>7.3327726112534535</v>
      </c>
      <c r="K10" s="1">
        <v>0.14259212704907376</v>
      </c>
      <c r="L10" s="1">
        <v>1</v>
      </c>
      <c r="M10" s="1">
        <f t="shared" si="11"/>
        <v>36437.13848271461</v>
      </c>
      <c r="N10" s="1">
        <f>M10</f>
        <v>36437.13848271461</v>
      </c>
      <c r="O10" s="1">
        <f>N10*(1/K10)</f>
        <v>255534.01325007656</v>
      </c>
      <c r="P10" s="1">
        <f>O10</f>
        <v>255534.01325007656</v>
      </c>
      <c r="Q10" s="1">
        <f t="shared" si="9"/>
        <v>7.0130099094169855</v>
      </c>
    </row>
    <row r="11" spans="1:21" x14ac:dyDescent="0.35">
      <c r="A11" t="s">
        <v>16</v>
      </c>
      <c r="B11" s="1" t="s">
        <v>1</v>
      </c>
      <c r="C11" s="1">
        <v>3.0971028269198568E-3</v>
      </c>
      <c r="D11" s="1">
        <f>(5*C11)/(1+2.5*C11)</f>
        <v>1.5366534788763677E-2</v>
      </c>
      <c r="E11" s="1">
        <v>100000</v>
      </c>
      <c r="F11" s="1">
        <f>E11-E12</f>
        <v>1536.6534788763674</v>
      </c>
      <c r="G11" s="1">
        <f>E12*5 + F11*2.5</f>
        <v>496158.3663028091</v>
      </c>
      <c r="H11" s="1">
        <f t="shared" ref="H11:H17" si="12">H12+G11</f>
        <v>3375326.4712140555</v>
      </c>
      <c r="I11" s="1">
        <f>H11/E11</f>
        <v>33.753264712140556</v>
      </c>
      <c r="K11" s="1">
        <v>3.4497582742457236E-3</v>
      </c>
      <c r="L11" s="1">
        <f>(5*K11)/(1+2.5*K11)</f>
        <v>1.7101302967695641E-2</v>
      </c>
      <c r="M11" s="1">
        <v>100000</v>
      </c>
      <c r="N11" s="1">
        <f>M11-M12</f>
        <v>1710.1302967695665</v>
      </c>
      <c r="O11" s="1">
        <f>M12*5 + N11*2.5</f>
        <v>495724.67425807612</v>
      </c>
      <c r="P11" s="1">
        <f t="shared" ref="P11:P17" si="13">P12+O11</f>
        <v>3224423.7162896525</v>
      </c>
      <c r="Q11" s="1">
        <f>P11/M11</f>
        <v>32.244237162896525</v>
      </c>
      <c r="S11" s="7">
        <f>Q11-Q3</f>
        <v>2.898348252066242</v>
      </c>
      <c r="T11" s="7">
        <f>I11-I3</f>
        <v>3.0248756459799182</v>
      </c>
      <c r="U11" s="7">
        <f>(S11-T11)/S11</f>
        <v>-4.3655000334578281E-2</v>
      </c>
    </row>
    <row r="12" spans="1:21" x14ac:dyDescent="0.35">
      <c r="B12" s="1" t="s">
        <v>4</v>
      </c>
      <c r="C12" s="1">
        <v>4.6013626106897829E-3</v>
      </c>
      <c r="D12" s="1">
        <f t="shared" ref="D12:D17" si="14">(5*C12)/(1+2.5*C12)</f>
        <v>2.2745166160585795E-2</v>
      </c>
      <c r="E12" s="1">
        <f>E11*(1-D11)</f>
        <v>98463.346521123633</v>
      </c>
      <c r="F12" s="1">
        <f t="shared" ref="F12:F17" si="15">E12-E13</f>
        <v>2239.5651773502905</v>
      </c>
      <c r="G12" s="1">
        <f t="shared" ref="G12:G17" si="16">E13*5 + F12*2.5</f>
        <v>486717.81966224243</v>
      </c>
      <c r="H12" s="1">
        <f t="shared" si="12"/>
        <v>2879168.1049112463</v>
      </c>
      <c r="I12" s="1">
        <f t="shared" ref="I12:I18" si="17">H12/E12</f>
        <v>29.241014109687708</v>
      </c>
      <c r="K12" s="1">
        <v>5.6814263857516041E-3</v>
      </c>
      <c r="L12" s="1">
        <f t="shared" ref="L12:L17" si="18">(5*K12)/(1+2.5*K12)</f>
        <v>2.8009299988751703E-2</v>
      </c>
      <c r="M12" s="1">
        <f>M11*(1-L11)</f>
        <v>98289.869703230434</v>
      </c>
      <c r="N12" s="1">
        <f t="shared" ref="N12:N17" si="19">M12-M13</f>
        <v>2753.0304463731009</v>
      </c>
      <c r="O12" s="1">
        <f t="shared" ref="O12:O17" si="20">M13*5 + N12*2.5</f>
        <v>484566.77240021946</v>
      </c>
      <c r="P12" s="1">
        <f t="shared" si="13"/>
        <v>2728699.0420315764</v>
      </c>
      <c r="Q12" s="1">
        <f t="shared" ref="Q12:Q18" si="21">P12/M12</f>
        <v>27.76175256178912</v>
      </c>
    </row>
    <row r="13" spans="1:21" x14ac:dyDescent="0.35">
      <c r="B13" s="1" t="s">
        <v>5</v>
      </c>
      <c r="C13" s="1">
        <v>7.3785191026632668E-3</v>
      </c>
      <c r="D13" s="1">
        <f t="shared" si="14"/>
        <v>3.6224389636036795E-2</v>
      </c>
      <c r="E13" s="1">
        <f>E12*(1-D12)</f>
        <v>96223.781343773342</v>
      </c>
      <c r="F13" s="1">
        <f t="shared" si="15"/>
        <v>3485.6477476496511</v>
      </c>
      <c r="G13" s="1">
        <f t="shared" si="16"/>
        <v>472404.78734974255</v>
      </c>
      <c r="H13" s="1">
        <f t="shared" si="12"/>
        <v>2392450.2852490041</v>
      </c>
      <c r="I13" s="1">
        <f t="shared" si="17"/>
        <v>24.863399170540081</v>
      </c>
      <c r="K13" s="1">
        <v>9.0522206048765201E-3</v>
      </c>
      <c r="L13" s="1">
        <f t="shared" si="18"/>
        <v>4.4259486436674308E-2</v>
      </c>
      <c r="M13" s="1">
        <f>M12*(1-L12)</f>
        <v>95536.839256857333</v>
      </c>
      <c r="N13" s="1">
        <f t="shared" si="19"/>
        <v>4228.4114412916097</v>
      </c>
      <c r="O13" s="1">
        <f t="shared" si="20"/>
        <v>467113.16768105765</v>
      </c>
      <c r="P13" s="1">
        <f t="shared" si="13"/>
        <v>2244132.2696313569</v>
      </c>
      <c r="Q13" s="1">
        <f t="shared" si="21"/>
        <v>23.489706034735498</v>
      </c>
    </row>
    <row r="14" spans="1:21" x14ac:dyDescent="0.35">
      <c r="B14" s="1" t="s">
        <v>6</v>
      </c>
      <c r="C14" s="1">
        <v>1.1116143500195155E-2</v>
      </c>
      <c r="D14" s="1">
        <f t="shared" si="14"/>
        <v>5.4077873982537383E-2</v>
      </c>
      <c r="E14" s="1">
        <f t="shared" ref="E14:E18" si="22">E13*(1-D13)</f>
        <v>92738.133596123691</v>
      </c>
      <c r="F14" s="1">
        <f t="shared" si="15"/>
        <v>5015.0811019868997</v>
      </c>
      <c r="G14" s="1">
        <f t="shared" si="16"/>
        <v>451152.96522565122</v>
      </c>
      <c r="H14" s="1">
        <f t="shared" si="12"/>
        <v>1920045.4978992618</v>
      </c>
      <c r="I14" s="1">
        <f t="shared" si="17"/>
        <v>20.703948024887971</v>
      </c>
      <c r="K14" s="1">
        <v>1.4241214557837851E-2</v>
      </c>
      <c r="L14" s="1">
        <f t="shared" si="18"/>
        <v>6.8758076489510864E-2</v>
      </c>
      <c r="M14" s="1">
        <f t="shared" ref="M14:M18" si="23">M13*(1-L13)</f>
        <v>91308.427815565723</v>
      </c>
      <c r="N14" s="1">
        <f t="shared" si="19"/>
        <v>6278.1918638796487</v>
      </c>
      <c r="O14" s="1">
        <f t="shared" si="20"/>
        <v>440846.65941812948</v>
      </c>
      <c r="P14" s="1">
        <f t="shared" si="13"/>
        <v>1777019.1019502995</v>
      </c>
      <c r="Q14" s="1">
        <f t="shared" si="21"/>
        <v>19.461720505578167</v>
      </c>
    </row>
    <row r="15" spans="1:21" x14ac:dyDescent="0.35">
      <c r="B15" s="1" t="s">
        <v>7</v>
      </c>
      <c r="C15" s="1">
        <v>1.7817443999215938E-2</v>
      </c>
      <c r="D15" s="1">
        <f t="shared" si="14"/>
        <v>8.5288176715040992E-2</v>
      </c>
      <c r="E15" s="1">
        <f t="shared" si="22"/>
        <v>87723.052494136791</v>
      </c>
      <c r="F15" s="1">
        <f t="shared" si="15"/>
        <v>7481.7392031027557</v>
      </c>
      <c r="G15" s="1">
        <f t="shared" si="16"/>
        <v>419910.91446292703</v>
      </c>
      <c r="H15" s="1">
        <f t="shared" si="12"/>
        <v>1468892.5326736106</v>
      </c>
      <c r="I15" s="1">
        <f t="shared" si="17"/>
        <v>16.74465822734324</v>
      </c>
      <c r="K15" s="1">
        <v>2.2581737656723999E-2</v>
      </c>
      <c r="L15" s="1">
        <f t="shared" si="18"/>
        <v>0.10687512329303654</v>
      </c>
      <c r="M15" s="1">
        <f t="shared" si="23"/>
        <v>85030.235951686074</v>
      </c>
      <c r="N15" s="1">
        <f t="shared" si="19"/>
        <v>9087.6169509724277</v>
      </c>
      <c r="O15" s="1">
        <f t="shared" si="20"/>
        <v>402432.13738099928</v>
      </c>
      <c r="P15" s="1">
        <f t="shared" si="13"/>
        <v>1336172.4425321701</v>
      </c>
      <c r="Q15" s="1">
        <f t="shared" si="21"/>
        <v>15.714086025721242</v>
      </c>
    </row>
    <row r="16" spans="1:21" x14ac:dyDescent="0.35">
      <c r="B16" s="1" t="s">
        <v>8</v>
      </c>
      <c r="C16" s="1">
        <v>3.0142649399110839E-2</v>
      </c>
      <c r="D16" s="1">
        <f t="shared" si="14"/>
        <v>0.14015187492437081</v>
      </c>
      <c r="E16" s="1">
        <f t="shared" si="22"/>
        <v>80241.313291034036</v>
      </c>
      <c r="F16" s="1">
        <f t="shared" si="15"/>
        <v>11245.97050413226</v>
      </c>
      <c r="G16" s="1">
        <f t="shared" si="16"/>
        <v>373091.64019483951</v>
      </c>
      <c r="H16" s="1">
        <f t="shared" si="12"/>
        <v>1048981.6182106836</v>
      </c>
      <c r="I16" s="1">
        <f t="shared" si="17"/>
        <v>13.072837110804045</v>
      </c>
      <c r="K16" s="1">
        <v>3.660512863711636E-2</v>
      </c>
      <c r="L16" s="1">
        <f t="shared" si="18"/>
        <v>0.16768070843043462</v>
      </c>
      <c r="M16" s="1">
        <f t="shared" si="23"/>
        <v>75942.619000713647</v>
      </c>
      <c r="N16" s="1">
        <f t="shared" si="19"/>
        <v>12734.112154102244</v>
      </c>
      <c r="O16" s="1">
        <f t="shared" si="20"/>
        <v>347877.81461831264</v>
      </c>
      <c r="P16" s="1">
        <f t="shared" si="13"/>
        <v>933740.30515117093</v>
      </c>
      <c r="Q16" s="1">
        <f t="shared" si="21"/>
        <v>12.295339789932665</v>
      </c>
    </row>
    <row r="17" spans="1:21" x14ac:dyDescent="0.35">
      <c r="B17" s="1" t="s">
        <v>9</v>
      </c>
      <c r="C17" s="1">
        <v>5.5793159536488987E-2</v>
      </c>
      <c r="D17" s="1">
        <f t="shared" si="14"/>
        <v>0.24481788885654573</v>
      </c>
      <c r="E17" s="1">
        <f t="shared" si="22"/>
        <v>68995.342786901776</v>
      </c>
      <c r="F17" s="1">
        <f t="shared" si="15"/>
        <v>16891.294162022998</v>
      </c>
      <c r="G17" s="1">
        <f t="shared" si="16"/>
        <v>302748.47852945141</v>
      </c>
      <c r="H17" s="1">
        <f t="shared" si="12"/>
        <v>675889.97801584401</v>
      </c>
      <c r="I17" s="1">
        <f t="shared" si="17"/>
        <v>9.7961681283820852</v>
      </c>
      <c r="K17" s="1">
        <v>6.179015800874247E-2</v>
      </c>
      <c r="L17" s="1">
        <f t="shared" si="18"/>
        <v>0.26761141153455537</v>
      </c>
      <c r="M17" s="1">
        <f t="shared" si="23"/>
        <v>63208.506846611403</v>
      </c>
      <c r="N17" s="1">
        <f t="shared" si="19"/>
        <v>16915.317738213285</v>
      </c>
      <c r="O17" s="1">
        <f t="shared" si="20"/>
        <v>273754.23988752381</v>
      </c>
      <c r="P17" s="1">
        <f t="shared" si="13"/>
        <v>585862.4905328583</v>
      </c>
      <c r="Q17" s="1">
        <f t="shared" si="21"/>
        <v>9.2687285265980979</v>
      </c>
    </row>
    <row r="18" spans="1:21" x14ac:dyDescent="0.35">
      <c r="B18" s="1" t="s">
        <v>10</v>
      </c>
      <c r="C18" s="1">
        <v>0.13963616669975587</v>
      </c>
      <c r="D18" s="1">
        <v>1</v>
      </c>
      <c r="E18" s="1">
        <f t="shared" si="22"/>
        <v>52104.048624878778</v>
      </c>
      <c r="F18" s="1">
        <f>E18</f>
        <v>52104.048624878778</v>
      </c>
      <c r="G18" s="1">
        <f>F18*(1/C18)</f>
        <v>373141.49948639254</v>
      </c>
      <c r="H18" s="1">
        <f>G18</f>
        <v>373141.49948639254</v>
      </c>
      <c r="I18" s="1">
        <f t="shared" si="17"/>
        <v>7.1614684335340488</v>
      </c>
      <c r="K18" s="1">
        <v>0.14832414398747684</v>
      </c>
      <c r="L18" s="1">
        <v>1</v>
      </c>
      <c r="M18" s="1">
        <f t="shared" si="23"/>
        <v>46293.189108398117</v>
      </c>
      <c r="N18" s="1">
        <f>M18</f>
        <v>46293.189108398117</v>
      </c>
      <c r="O18" s="1">
        <f>N18*(1/K18)</f>
        <v>312108.25064533454</v>
      </c>
      <c r="P18" s="1">
        <f>O18</f>
        <v>312108.25064533454</v>
      </c>
      <c r="Q18" s="1">
        <f t="shared" si="21"/>
        <v>6.7419907043888347</v>
      </c>
    </row>
    <row r="19" spans="1:21" x14ac:dyDescent="0.35">
      <c r="A19" t="s">
        <v>40</v>
      </c>
      <c r="B19" s="1" t="s">
        <v>1</v>
      </c>
      <c r="C19" s="1">
        <v>8.6982761964151424E-3</v>
      </c>
      <c r="D19" s="1">
        <f>(5*C19)/(1+2.5*C19)</f>
        <v>4.2565759157911699E-2</v>
      </c>
      <c r="E19" s="1">
        <v>100000</v>
      </c>
      <c r="F19" s="1">
        <f>E19-E20</f>
        <v>4256.5759157911671</v>
      </c>
      <c r="G19" s="1">
        <f>E20*5 + F19*2.5</f>
        <v>489358.56021052209</v>
      </c>
      <c r="H19" s="1">
        <f t="shared" ref="H19:H25" si="24">H20+G19</f>
        <v>2764824.1545412862</v>
      </c>
      <c r="I19" s="1">
        <f>H19/E19</f>
        <v>27.648241545412862</v>
      </c>
      <c r="K19" s="1">
        <v>1.178952422328184E-2</v>
      </c>
      <c r="L19" s="1">
        <f>(5*K19)/(1+2.5*K19)</f>
        <v>5.7259952134621504E-2</v>
      </c>
      <c r="M19" s="1">
        <v>100000</v>
      </c>
      <c r="N19" s="1">
        <f>M19-M20</f>
        <v>5725.9952134621562</v>
      </c>
      <c r="O19" s="1">
        <f>M20*5 + N19*2.5</f>
        <v>485685.01196634461</v>
      </c>
      <c r="P19" s="1">
        <f t="shared" ref="P19:P25" si="25">P20+O19</f>
        <v>2456783.5438335035</v>
      </c>
      <c r="Q19" s="1">
        <f>P19/M19</f>
        <v>24.567835438335035</v>
      </c>
    </row>
    <row r="20" spans="1:21" x14ac:dyDescent="0.35">
      <c r="B20" s="1" t="s">
        <v>4</v>
      </c>
      <c r="C20" s="1">
        <v>1.1784144427607389E-2</v>
      </c>
      <c r="D20" s="1">
        <f t="shared" ref="D20:D25" si="26">(5*C20)/(1+2.5*C20)</f>
        <v>5.723457101043903E-2</v>
      </c>
      <c r="E20" s="1">
        <f>E19*(1-D19)</f>
        <v>95743.424084208833</v>
      </c>
      <c r="F20" s="1">
        <f t="shared" ref="F20:F25" si="27">E20-E21</f>
        <v>5479.8338045302371</v>
      </c>
      <c r="G20" s="1">
        <f t="shared" ref="G20:G25" si="28">E21*5 + F20*2.5</f>
        <v>465017.53590971854</v>
      </c>
      <c r="H20" s="1">
        <f t="shared" si="24"/>
        <v>2275465.5943307639</v>
      </c>
      <c r="I20" s="1">
        <f t="shared" ref="I20:I26" si="29">H20/E20</f>
        <v>23.766285947005954</v>
      </c>
      <c r="K20" s="1">
        <v>1.7301833830566785E-2</v>
      </c>
      <c r="L20" s="1">
        <f t="shared" ref="L20:L25" si="30">(5*K20)/(1+2.5*K20)</f>
        <v>8.2922395388234454E-2</v>
      </c>
      <c r="M20" s="1">
        <f>M19*(1-L19)</f>
        <v>94274.004786537844</v>
      </c>
      <c r="N20" s="1">
        <f t="shared" ref="N20:N25" si="31">M20-M21</f>
        <v>7817.4262997415935</v>
      </c>
      <c r="O20" s="1">
        <f t="shared" ref="O20:O25" si="32">M21*5 + N20*2.5</f>
        <v>451826.4581833352</v>
      </c>
      <c r="P20" s="1">
        <f t="shared" si="25"/>
        <v>1971098.5318671591</v>
      </c>
      <c r="Q20" s="1">
        <f t="shared" ref="Q20:Q26" si="33">P20/M20</f>
        <v>20.908187111921954</v>
      </c>
    </row>
    <row r="21" spans="1:21" x14ac:dyDescent="0.35">
      <c r="B21" s="1" t="s">
        <v>5</v>
      </c>
      <c r="C21" s="1">
        <v>1.673890857623855E-2</v>
      </c>
      <c r="D21" s="1">
        <f t="shared" si="26"/>
        <v>8.0332833012525501E-2</v>
      </c>
      <c r="E21" s="1">
        <f>E20*(1-D20)</f>
        <v>90263.590279678596</v>
      </c>
      <c r="F21" s="1">
        <f t="shared" si="27"/>
        <v>7251.1299250484444</v>
      </c>
      <c r="G21" s="1">
        <f t="shared" si="28"/>
        <v>433190.12658577185</v>
      </c>
      <c r="H21" s="1">
        <f t="shared" si="24"/>
        <v>1810448.0584210453</v>
      </c>
      <c r="I21" s="1">
        <f t="shared" si="29"/>
        <v>20.057345966534623</v>
      </c>
      <c r="K21" s="1">
        <v>2.3973856209150327E-2</v>
      </c>
      <c r="L21" s="1">
        <f t="shared" si="30"/>
        <v>0.11309120059197139</v>
      </c>
      <c r="M21" s="1">
        <f>M20*(1-L20)</f>
        <v>86456.57848679625</v>
      </c>
      <c r="N21" s="1">
        <f t="shared" si="31"/>
        <v>9777.4782601457991</v>
      </c>
      <c r="O21" s="1">
        <f t="shared" si="32"/>
        <v>407839.19678361679</v>
      </c>
      <c r="P21" s="1">
        <f t="shared" si="25"/>
        <v>1519272.0736838239</v>
      </c>
      <c r="Q21" s="1">
        <f t="shared" si="33"/>
        <v>17.572660175487385</v>
      </c>
    </row>
    <row r="22" spans="1:21" x14ac:dyDescent="0.35">
      <c r="B22" s="1" t="s">
        <v>6</v>
      </c>
      <c r="C22" s="1">
        <v>2.3636887443187239E-2</v>
      </c>
      <c r="D22" s="1">
        <f t="shared" si="26"/>
        <v>0.11159031776408807</v>
      </c>
      <c r="E22" s="1">
        <f t="shared" ref="E22:E26" si="34">E21*(1-D21)</f>
        <v>83012.460354630151</v>
      </c>
      <c r="F22" s="1">
        <f t="shared" si="27"/>
        <v>9263.3868293519336</v>
      </c>
      <c r="G22" s="1">
        <f t="shared" si="28"/>
        <v>391903.83469977096</v>
      </c>
      <c r="H22" s="1">
        <f t="shared" si="24"/>
        <v>1377257.9318352735</v>
      </c>
      <c r="I22" s="1">
        <f t="shared" si="29"/>
        <v>16.590978341704513</v>
      </c>
      <c r="K22" s="1">
        <v>3.4559735635474265E-2</v>
      </c>
      <c r="L22" s="1">
        <f t="shared" si="30"/>
        <v>0.15905631747007654</v>
      </c>
      <c r="M22" s="1">
        <f t="shared" ref="M22:M26" si="35">M21*(1-L21)</f>
        <v>76679.100226650451</v>
      </c>
      <c r="N22" s="1">
        <f t="shared" si="31"/>
        <v>12196.295308969929</v>
      </c>
      <c r="O22" s="1">
        <f t="shared" si="32"/>
        <v>352904.76286082744</v>
      </c>
      <c r="P22" s="1">
        <f t="shared" si="25"/>
        <v>1111432.8769002073</v>
      </c>
      <c r="Q22" s="1">
        <f t="shared" si="33"/>
        <v>14.494599879432592</v>
      </c>
    </row>
    <row r="23" spans="1:21" x14ac:dyDescent="0.35">
      <c r="B23" s="1" t="s">
        <v>7</v>
      </c>
      <c r="C23" s="1">
        <v>3.6043642511127225E-2</v>
      </c>
      <c r="D23" s="1">
        <f t="shared" si="26"/>
        <v>0.16532126143867557</v>
      </c>
      <c r="E23" s="1">
        <f t="shared" si="34"/>
        <v>73749.073525278218</v>
      </c>
      <c r="F23" s="1">
        <f t="shared" si="27"/>
        <v>12192.289865132625</v>
      </c>
      <c r="G23" s="1">
        <f t="shared" si="28"/>
        <v>338264.64296355954</v>
      </c>
      <c r="H23" s="1">
        <f t="shared" si="24"/>
        <v>985354.09713550261</v>
      </c>
      <c r="I23" s="1">
        <f t="shared" si="29"/>
        <v>13.360901365055968</v>
      </c>
      <c r="K23" s="1">
        <v>4.9568438917762352E-2</v>
      </c>
      <c r="L23" s="1">
        <f t="shared" si="30"/>
        <v>0.220515652909655</v>
      </c>
      <c r="M23" s="1">
        <f t="shared" si="35"/>
        <v>64482.804917680522</v>
      </c>
      <c r="N23" s="1">
        <f t="shared" si="31"/>
        <v>14219.467827868233</v>
      </c>
      <c r="O23" s="1">
        <f t="shared" si="32"/>
        <v>286865.35501873202</v>
      </c>
      <c r="P23" s="1">
        <f t="shared" si="25"/>
        <v>758528.11403937987</v>
      </c>
      <c r="Q23" s="1">
        <f t="shared" si="33"/>
        <v>11.763261771998371</v>
      </c>
    </row>
    <row r="24" spans="1:21" x14ac:dyDescent="0.35">
      <c r="B24" s="1" t="s">
        <v>8</v>
      </c>
      <c r="C24" s="1">
        <v>5.6610361746371816E-2</v>
      </c>
      <c r="D24" s="1">
        <f t="shared" si="26"/>
        <v>0.24795916382561869</v>
      </c>
      <c r="E24" s="1">
        <f t="shared" si="34"/>
        <v>61556.783660145593</v>
      </c>
      <c r="F24" s="1">
        <f t="shared" si="27"/>
        <v>15263.568604164204</v>
      </c>
      <c r="G24" s="1">
        <f t="shared" si="28"/>
        <v>269624.99679031747</v>
      </c>
      <c r="H24" s="1">
        <f t="shared" si="24"/>
        <v>647089.45417194301</v>
      </c>
      <c r="I24" s="1">
        <f t="shared" si="29"/>
        <v>10.512073823488207</v>
      </c>
      <c r="K24" s="1">
        <v>7.1751186587086069E-2</v>
      </c>
      <c r="L24" s="1">
        <f t="shared" si="30"/>
        <v>0.30419080492907541</v>
      </c>
      <c r="M24" s="1">
        <f t="shared" si="35"/>
        <v>50263.337089812288</v>
      </c>
      <c r="N24" s="1">
        <f t="shared" si="31"/>
        <v>15289.644967771448</v>
      </c>
      <c r="O24" s="1">
        <f t="shared" si="32"/>
        <v>213092.57302963283</v>
      </c>
      <c r="P24" s="1">
        <f t="shared" si="25"/>
        <v>471662.75902064785</v>
      </c>
      <c r="Q24" s="1">
        <f t="shared" si="33"/>
        <v>9.3838329551789279</v>
      </c>
    </row>
    <row r="25" spans="1:21" x14ac:dyDescent="0.35">
      <c r="B25" s="1" t="s">
        <v>9</v>
      </c>
      <c r="C25" s="1">
        <v>8.9699093591839515E-2</v>
      </c>
      <c r="D25" s="1">
        <f t="shared" si="26"/>
        <v>0.36634371909457947</v>
      </c>
      <c r="E25" s="1">
        <f t="shared" si="34"/>
        <v>46293.215055981389</v>
      </c>
      <c r="F25" s="1">
        <f t="shared" si="27"/>
        <v>16959.228572453405</v>
      </c>
      <c r="G25" s="1">
        <f t="shared" si="28"/>
        <v>189068.00384877343</v>
      </c>
      <c r="H25" s="1">
        <f t="shared" si="24"/>
        <v>377464.45738162554</v>
      </c>
      <c r="I25" s="1">
        <f t="shared" si="29"/>
        <v>8.1537749522293037</v>
      </c>
      <c r="K25" s="1">
        <v>0.10381159726396855</v>
      </c>
      <c r="L25" s="1">
        <f t="shared" si="30"/>
        <v>0.41210483374235307</v>
      </c>
      <c r="M25" s="1">
        <f t="shared" si="35"/>
        <v>34973.69212204084</v>
      </c>
      <c r="N25" s="1">
        <f t="shared" si="31"/>
        <v>14412.827577309883</v>
      </c>
      <c r="O25" s="1">
        <f t="shared" si="32"/>
        <v>138836.3916669295</v>
      </c>
      <c r="P25" s="1">
        <f t="shared" si="25"/>
        <v>258570.18599101499</v>
      </c>
      <c r="Q25" s="1">
        <f t="shared" si="33"/>
        <v>7.3932767832670709</v>
      </c>
    </row>
    <row r="26" spans="1:21" x14ac:dyDescent="0.35">
      <c r="B26" s="1" t="s">
        <v>10</v>
      </c>
      <c r="C26" s="1">
        <v>0.15570349618291937</v>
      </c>
      <c r="D26" s="1">
        <v>1</v>
      </c>
      <c r="E26" s="1">
        <f t="shared" si="34"/>
        <v>29333.986483527984</v>
      </c>
      <c r="F26" s="1">
        <f>E26</f>
        <v>29333.986483527984</v>
      </c>
      <c r="G26" s="1">
        <f>F26*(1/C26)</f>
        <v>188396.45353285209</v>
      </c>
      <c r="H26" s="1">
        <f>G26</f>
        <v>188396.45353285209</v>
      </c>
      <c r="I26" s="1">
        <f t="shared" si="29"/>
        <v>6.4224633647609748</v>
      </c>
      <c r="K26" s="1">
        <v>0.17172148148148147</v>
      </c>
      <c r="L26" s="1">
        <v>1</v>
      </c>
      <c r="M26" s="1">
        <f t="shared" si="35"/>
        <v>20560.864544730957</v>
      </c>
      <c r="N26" s="1">
        <f>M26</f>
        <v>20560.864544730957</v>
      </c>
      <c r="O26" s="1">
        <f>N26*(1/K26)</f>
        <v>119733.79432408548</v>
      </c>
      <c r="P26" s="1">
        <f>O26</f>
        <v>119733.79432408548</v>
      </c>
      <c r="Q26" s="1">
        <f t="shared" si="33"/>
        <v>5.8233832562633721</v>
      </c>
    </row>
    <row r="27" spans="1:21" x14ac:dyDescent="0.35">
      <c r="A27" t="s">
        <v>17</v>
      </c>
      <c r="B27" s="1" t="s">
        <v>1</v>
      </c>
      <c r="C27" s="1">
        <v>4.9304356654027845E-3</v>
      </c>
      <c r="D27" s="1">
        <f>(5*C27)/(1+2.5*C27)</f>
        <v>2.4352013240500615E-2</v>
      </c>
      <c r="E27" s="1">
        <v>100000</v>
      </c>
      <c r="F27" s="1">
        <f>E27-E28</f>
        <v>2435.2013240500673</v>
      </c>
      <c r="G27" s="1">
        <f>E28*5 + F27*2.5</f>
        <v>493911.9966898748</v>
      </c>
      <c r="H27" s="1">
        <f t="shared" ref="H27:H33" si="36">H28+G27</f>
        <v>3055842.0601799563</v>
      </c>
      <c r="I27" s="1">
        <f>H27/E27</f>
        <v>30.558420601799561</v>
      </c>
      <c r="K27" s="1">
        <v>5.8670177782378114E-3</v>
      </c>
      <c r="L27" s="1">
        <f>(5*K27)/(1+2.5*K27)</f>
        <v>2.8911035000353233E-2</v>
      </c>
      <c r="M27" s="1">
        <v>100000</v>
      </c>
      <c r="N27" s="1">
        <f>M27-M28</f>
        <v>2891.1035000353149</v>
      </c>
      <c r="O27" s="1">
        <f>M28*5 + N27*2.5</f>
        <v>492772.24124991172</v>
      </c>
      <c r="P27" s="1">
        <f t="shared" ref="P27:P33" si="37">P28+O27</f>
        <v>2847361.4314030325</v>
      </c>
      <c r="Q27" s="1">
        <f>P27/M27</f>
        <v>28.473614314030325</v>
      </c>
      <c r="S27" s="7">
        <f>Q27-Q19</f>
        <v>3.9057788756952903</v>
      </c>
      <c r="T27" s="7">
        <f>I27-I19</f>
        <v>2.9101790563866992</v>
      </c>
      <c r="U27" s="7">
        <f>(S27-T27)/S27</f>
        <v>0.25490429719510393</v>
      </c>
    </row>
    <row r="28" spans="1:21" x14ac:dyDescent="0.35">
      <c r="B28" s="1" t="s">
        <v>4</v>
      </c>
      <c r="C28" s="1">
        <v>6.9879239387245721E-3</v>
      </c>
      <c r="D28" s="1">
        <f t="shared" ref="D28:D33" si="38">(5*C28)/(1+2.5*C28)</f>
        <v>3.4339711464149797E-2</v>
      </c>
      <c r="E28" s="1">
        <f>E27*(1-D27)</f>
        <v>97564.798675949933</v>
      </c>
      <c r="F28" s="1">
        <f t="shared" ref="F28:F33" si="39">E28-E29</f>
        <v>3350.3470355899917</v>
      </c>
      <c r="G28" s="1">
        <f t="shared" ref="G28:G33" si="40">E29*5 + F28*2.5</f>
        <v>479448.12579077471</v>
      </c>
      <c r="H28" s="1">
        <f t="shared" si="36"/>
        <v>2561930.0634900816</v>
      </c>
      <c r="I28" s="1">
        <f t="shared" ref="I28:I34" si="41">H28/E28</f>
        <v>26.258754163981138</v>
      </c>
      <c r="K28" s="1">
        <v>9.1141311583868533E-3</v>
      </c>
      <c r="L28" s="1">
        <f t="shared" ref="L28:L33" si="42">(5*K28)/(1+2.5*K28)</f>
        <v>4.4555445359859037E-2</v>
      </c>
      <c r="M28" s="1">
        <f>M27*(1-L27)</f>
        <v>97108.896499964685</v>
      </c>
      <c r="N28" s="1">
        <f t="shared" ref="N28:N33" si="43">M28-M29</f>
        <v>4326.7301319603866</v>
      </c>
      <c r="O28" s="1">
        <f t="shared" ref="O28:O33" si="44">M29*5 + N28*2.5</f>
        <v>474727.65716992243</v>
      </c>
      <c r="P28" s="1">
        <f t="shared" si="37"/>
        <v>2354589.190153121</v>
      </c>
      <c r="Q28" s="1">
        <f t="shared" ref="Q28:Q34" si="45">P28/M28</f>
        <v>24.246894723533156</v>
      </c>
    </row>
    <row r="29" spans="1:21" x14ac:dyDescent="0.35">
      <c r="B29" s="1" t="s">
        <v>5</v>
      </c>
      <c r="C29" s="1">
        <v>1.0606004498149121E-2</v>
      </c>
      <c r="D29" s="1">
        <f t="shared" si="38"/>
        <v>5.1660250371214099E-2</v>
      </c>
      <c r="E29" s="1">
        <f>E28*(1-D28)</f>
        <v>94214.451640359941</v>
      </c>
      <c r="F29" s="1">
        <f t="shared" si="39"/>
        <v>4867.1421603276394</v>
      </c>
      <c r="G29" s="1">
        <f t="shared" si="40"/>
        <v>458904.40280098061</v>
      </c>
      <c r="H29" s="1">
        <f t="shared" si="36"/>
        <v>2082481.9376993068</v>
      </c>
      <c r="I29" s="1">
        <f t="shared" si="41"/>
        <v>22.103635922529801</v>
      </c>
      <c r="K29" s="1">
        <v>1.4255572321903685E-2</v>
      </c>
      <c r="L29" s="1">
        <f t="shared" si="42"/>
        <v>6.8825011777155651E-2</v>
      </c>
      <c r="M29" s="1">
        <f>M28*(1-L28)</f>
        <v>92782.166368004298</v>
      </c>
      <c r="N29" s="1">
        <f t="shared" si="43"/>
        <v>6385.7336929879093</v>
      </c>
      <c r="O29" s="1">
        <f t="shared" si="44"/>
        <v>447946.49760755175</v>
      </c>
      <c r="P29" s="1">
        <f t="shared" si="37"/>
        <v>1879861.5329831985</v>
      </c>
      <c r="Q29" s="1">
        <f t="shared" si="45"/>
        <v>20.261022204709633</v>
      </c>
    </row>
    <row r="30" spans="1:21" x14ac:dyDescent="0.35">
      <c r="B30" s="1" t="s">
        <v>6</v>
      </c>
      <c r="C30" s="1">
        <v>1.6254792518576967E-2</v>
      </c>
      <c r="D30" s="1">
        <f t="shared" si="38"/>
        <v>7.8100205983101245E-2</v>
      </c>
      <c r="E30" s="1">
        <f t="shared" ref="E30:E34" si="46">E29*(1-D29)</f>
        <v>89347.309480032302</v>
      </c>
      <c r="F30" s="1">
        <f t="shared" si="39"/>
        <v>6978.0432744264253</v>
      </c>
      <c r="G30" s="1">
        <f t="shared" si="40"/>
        <v>429291.43921409547</v>
      </c>
      <c r="H30" s="1">
        <f t="shared" si="36"/>
        <v>1623577.534898326</v>
      </c>
      <c r="I30" s="1">
        <f t="shared" si="41"/>
        <v>18.171532465240823</v>
      </c>
      <c r="K30" s="1">
        <v>2.2298419829244374E-2</v>
      </c>
      <c r="L30" s="1">
        <f t="shared" si="42"/>
        <v>0.10560503559667925</v>
      </c>
      <c r="M30" s="1">
        <f t="shared" ref="M30:M34" si="47">M29*(1-L29)</f>
        <v>86396.432675016389</v>
      </c>
      <c r="N30" s="1">
        <f t="shared" si="43"/>
        <v>9123.898348071205</v>
      </c>
      <c r="O30" s="1">
        <f t="shared" si="44"/>
        <v>409172.41750490398</v>
      </c>
      <c r="P30" s="1">
        <f t="shared" si="37"/>
        <v>1431915.0353756468</v>
      </c>
      <c r="Q30" s="1">
        <f t="shared" si="45"/>
        <v>16.573774993255242</v>
      </c>
    </row>
    <row r="31" spans="1:21" x14ac:dyDescent="0.35">
      <c r="B31" s="1" t="s">
        <v>7</v>
      </c>
      <c r="C31" s="1">
        <v>2.6494820773439742E-2</v>
      </c>
      <c r="D31" s="1">
        <f t="shared" si="38"/>
        <v>0.12424451356943525</v>
      </c>
      <c r="E31" s="1">
        <f t="shared" si="46"/>
        <v>82369.266205605876</v>
      </c>
      <c r="F31" s="1">
        <f t="shared" si="39"/>
        <v>10233.92941278682</v>
      </c>
      <c r="G31" s="1">
        <f t="shared" si="40"/>
        <v>386261.50749606238</v>
      </c>
      <c r="H31" s="1">
        <f t="shared" si="36"/>
        <v>1194286.0956842306</v>
      </c>
      <c r="I31" s="1">
        <f t="shared" si="41"/>
        <v>14.499171240679937</v>
      </c>
      <c r="K31" s="1">
        <v>3.4927516184522209E-2</v>
      </c>
      <c r="L31" s="1">
        <f t="shared" si="42"/>
        <v>0.16061304417310712</v>
      </c>
      <c r="M31" s="1">
        <f t="shared" si="47"/>
        <v>77272.534326945184</v>
      </c>
      <c r="N31" s="1">
        <f t="shared" si="43"/>
        <v>12410.976969221578</v>
      </c>
      <c r="O31" s="1">
        <f t="shared" si="44"/>
        <v>355335.22921167198</v>
      </c>
      <c r="P31" s="1">
        <f t="shared" si="37"/>
        <v>1022742.6178707429</v>
      </c>
      <c r="Q31" s="1">
        <f t="shared" si="45"/>
        <v>13.235525750242013</v>
      </c>
    </row>
    <row r="32" spans="1:21" x14ac:dyDescent="0.35">
      <c r="B32" s="1" t="s">
        <v>8</v>
      </c>
      <c r="C32" s="1">
        <v>4.5096781445908528E-2</v>
      </c>
      <c r="D32" s="1">
        <f t="shared" si="38"/>
        <v>0.20263809277348829</v>
      </c>
      <c r="E32" s="1">
        <f t="shared" si="46"/>
        <v>72135.336792819056</v>
      </c>
      <c r="F32" s="1">
        <f t="shared" si="39"/>
        <v>14617.367069270091</v>
      </c>
      <c r="G32" s="1">
        <f t="shared" si="40"/>
        <v>324133.26629092003</v>
      </c>
      <c r="H32" s="1">
        <f t="shared" si="36"/>
        <v>808024.58818816824</v>
      </c>
      <c r="I32" s="1">
        <f t="shared" si="41"/>
        <v>11.201508499349041</v>
      </c>
      <c r="K32" s="1">
        <v>5.5062713953466541E-2</v>
      </c>
      <c r="L32" s="1">
        <f t="shared" si="42"/>
        <v>0.24200055185842848</v>
      </c>
      <c r="M32" s="1">
        <f t="shared" si="47"/>
        <v>64861.557357723606</v>
      </c>
      <c r="N32" s="1">
        <f t="shared" si="43"/>
        <v>15696.532674966227</v>
      </c>
      <c r="O32" s="1">
        <f t="shared" si="44"/>
        <v>285066.45510120247</v>
      </c>
      <c r="P32" s="1">
        <f t="shared" si="37"/>
        <v>667407.38865907094</v>
      </c>
      <c r="Q32" s="1">
        <f t="shared" si="45"/>
        <v>10.289721922312079</v>
      </c>
    </row>
    <row r="33" spans="2:17" x14ac:dyDescent="0.35">
      <c r="B33" s="1" t="s">
        <v>9</v>
      </c>
      <c r="C33" s="1">
        <v>7.7751026262979833E-2</v>
      </c>
      <c r="D33" s="1">
        <f t="shared" si="38"/>
        <v>0.32548763681851928</v>
      </c>
      <c r="E33" s="1">
        <f t="shared" si="46"/>
        <v>57517.969723548966</v>
      </c>
      <c r="F33" s="1">
        <f t="shared" si="39"/>
        <v>18721.388039917096</v>
      </c>
      <c r="G33" s="1">
        <f t="shared" si="40"/>
        <v>240786.37851795211</v>
      </c>
      <c r="H33" s="1">
        <f t="shared" si="36"/>
        <v>483891.32189724821</v>
      </c>
      <c r="I33" s="1">
        <f t="shared" si="41"/>
        <v>8.4128720854194849</v>
      </c>
      <c r="K33" s="1">
        <v>8.7685352147695475E-2</v>
      </c>
      <c r="L33" s="1">
        <f t="shared" si="42"/>
        <v>0.35959805543283968</v>
      </c>
      <c r="M33" s="1">
        <f t="shared" si="47"/>
        <v>49165.024682757379</v>
      </c>
      <c r="N33" s="1">
        <f t="shared" si="43"/>
        <v>17679.647271227121</v>
      </c>
      <c r="O33" s="1">
        <f t="shared" si="44"/>
        <v>201626.00523571909</v>
      </c>
      <c r="P33" s="1">
        <f t="shared" si="37"/>
        <v>382340.93355786847</v>
      </c>
      <c r="Q33" s="1">
        <f t="shared" si="45"/>
        <v>7.7766854796669902</v>
      </c>
    </row>
    <row r="34" spans="2:17" x14ac:dyDescent="0.35">
      <c r="B34" s="1" t="s">
        <v>10</v>
      </c>
      <c r="C34" s="1">
        <v>0.1595877942436606</v>
      </c>
      <c r="D34" s="1">
        <v>1</v>
      </c>
      <c r="E34" s="1">
        <f t="shared" si="46"/>
        <v>38796.58168363187</v>
      </c>
      <c r="F34" s="1">
        <f>E34</f>
        <v>38796.58168363187</v>
      </c>
      <c r="G34" s="1">
        <f>F34*(1/C34)</f>
        <v>243104.94337929611</v>
      </c>
      <c r="H34" s="1">
        <f>G34</f>
        <v>243104.94337929611</v>
      </c>
      <c r="I34" s="1">
        <f t="shared" si="41"/>
        <v>6.2661433773136039</v>
      </c>
      <c r="K34" s="1">
        <v>0.17422676534726128</v>
      </c>
      <c r="L34" s="1">
        <v>1</v>
      </c>
      <c r="M34" s="1">
        <f t="shared" si="47"/>
        <v>31485.377411530259</v>
      </c>
      <c r="N34" s="1">
        <f>M34</f>
        <v>31485.377411530259</v>
      </c>
      <c r="O34" s="1">
        <f>N34*(1/K34)</f>
        <v>180714.92832214935</v>
      </c>
      <c r="P34" s="1">
        <f>O34</f>
        <v>180714.92832214935</v>
      </c>
      <c r="Q34" s="1">
        <f t="shared" si="45"/>
        <v>5.7396462478474133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152A-2652-456D-A1C4-7D74C0897E48}">
  <dimension ref="A1:U34"/>
  <sheetViews>
    <sheetView topLeftCell="A14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6.1607908865070208E-3</v>
      </c>
      <c r="D3" s="1">
        <f>(5*C3)/(1+2.5*C3)</f>
        <v>3.0336709129702887E-2</v>
      </c>
      <c r="E3" s="1">
        <v>100000</v>
      </c>
      <c r="F3" s="1">
        <f>E3-E4</f>
        <v>3033.670912970294</v>
      </c>
      <c r="G3" s="1">
        <f>E4*5 + F3*2.5</f>
        <v>492415.82271757425</v>
      </c>
      <c r="H3" s="1">
        <f t="shared" ref="H3:H9" si="0">H4+G3</f>
        <v>3090588.4296689187</v>
      </c>
      <c r="I3" s="1">
        <f>H3/E3</f>
        <v>30.905884296689187</v>
      </c>
      <c r="K3" s="1">
        <v>6.8554652561723739E-3</v>
      </c>
      <c r="L3" s="1">
        <f>(5*K3)/(1+2.5*K3)</f>
        <v>3.36997574893379E-2</v>
      </c>
      <c r="M3" s="1">
        <v>100000</v>
      </c>
      <c r="N3" s="1">
        <f>M3-M4</f>
        <v>3369.975748933779</v>
      </c>
      <c r="O3" s="1">
        <f>M4*5 + N3*2.5</f>
        <v>491575.06062766555</v>
      </c>
      <c r="P3" s="1">
        <f t="shared" ref="P3:P9" si="1">P4+O3</f>
        <v>2946713.4502734505</v>
      </c>
      <c r="Q3" s="1">
        <f>P3/M3</f>
        <v>29.467134502734506</v>
      </c>
    </row>
    <row r="4" spans="1:21" x14ac:dyDescent="0.35">
      <c r="B4" s="1" t="s">
        <v>4</v>
      </c>
      <c r="C4" s="1">
        <v>8.2659061472019121E-3</v>
      </c>
      <c r="D4" s="1">
        <f t="shared" ref="D4:D9" si="2">(5*C4)/(1+2.5*C4)</f>
        <v>4.0492757405129032E-2</v>
      </c>
      <c r="E4" s="1">
        <f>E3*(1-D3)</f>
        <v>96966.329087029706</v>
      </c>
      <c r="F4" s="1">
        <f t="shared" ref="F4:F9" si="3">E4-E5</f>
        <v>3926.4340401869995</v>
      </c>
      <c r="G4" s="1">
        <f t="shared" ref="G4:G9" si="4">E5*5 + F4*2.5</f>
        <v>475015.56033468101</v>
      </c>
      <c r="H4" s="1">
        <f t="shared" si="0"/>
        <v>2598172.6069513443</v>
      </c>
      <c r="I4" s="1">
        <f t="shared" ref="I4:I10" si="5">H4/E4</f>
        <v>26.79458561970949</v>
      </c>
      <c r="K4" s="1">
        <v>9.8932794222703884E-3</v>
      </c>
      <c r="L4" s="1">
        <f t="shared" ref="L4:L9" si="6">(5*K4)/(1+2.5*K4)</f>
        <v>4.8272464658189101E-2</v>
      </c>
      <c r="M4" s="1">
        <f>M3*(1-L3)</f>
        <v>96630.024251066221</v>
      </c>
      <c r="N4" s="1">
        <f t="shared" ref="N4:N9" si="7">M4-M5</f>
        <v>4664.5694305795478</v>
      </c>
      <c r="O4" s="1">
        <f t="shared" ref="O4:O9" si="8">M5*5 + N4*2.5</f>
        <v>471488.69767888222</v>
      </c>
      <c r="P4" s="1">
        <f t="shared" si="1"/>
        <v>2455138.3896457851</v>
      </c>
      <c r="Q4" s="1">
        <f t="shared" ref="Q4:Q10" si="9">P4/M4</f>
        <v>25.407614338032158</v>
      </c>
    </row>
    <row r="5" spans="1:21" x14ac:dyDescent="0.35">
      <c r="B5" s="1" t="s">
        <v>5</v>
      </c>
      <c r="C5" s="1">
        <v>1.2196762731573317E-2</v>
      </c>
      <c r="D5" s="1">
        <f t="shared" si="2"/>
        <v>5.9179323247213235E-2</v>
      </c>
      <c r="E5" s="1">
        <f>E4*(1-D4)</f>
        <v>93039.895046842707</v>
      </c>
      <c r="F5" s="1">
        <f t="shared" si="3"/>
        <v>5506.03802386389</v>
      </c>
      <c r="G5" s="1">
        <f t="shared" si="4"/>
        <v>451434.38017455384</v>
      </c>
      <c r="H5" s="1">
        <f t="shared" si="0"/>
        <v>2123157.0466166632</v>
      </c>
      <c r="I5" s="1">
        <f t="shared" si="5"/>
        <v>22.819856423394711</v>
      </c>
      <c r="K5" s="1">
        <v>1.4214455357363747E-2</v>
      </c>
      <c r="L5" s="1">
        <f t="shared" si="6"/>
        <v>6.8633313847534447E-2</v>
      </c>
      <c r="M5" s="1">
        <f>M4*(1-L4)</f>
        <v>91965.454820486673</v>
      </c>
      <c r="N5" s="1">
        <f t="shared" si="7"/>
        <v>6311.8939238257153</v>
      </c>
      <c r="O5" s="1">
        <f t="shared" si="8"/>
        <v>444047.5392928691</v>
      </c>
      <c r="P5" s="1">
        <f t="shared" si="1"/>
        <v>1983649.6919669027</v>
      </c>
      <c r="Q5" s="1">
        <f t="shared" si="9"/>
        <v>21.569508853502839</v>
      </c>
    </row>
    <row r="6" spans="1:21" x14ac:dyDescent="0.35">
      <c r="B6" s="1" t="s">
        <v>6</v>
      </c>
      <c r="C6" s="1">
        <v>1.7165819671240468E-2</v>
      </c>
      <c r="D6" s="1">
        <f t="shared" si="2"/>
        <v>8.2297344901212127E-2</v>
      </c>
      <c r="E6" s="1">
        <f t="shared" ref="E6:E10" si="10">E5*(1-D5)</f>
        <v>87533.857022978817</v>
      </c>
      <c r="F6" s="1">
        <f t="shared" si="3"/>
        <v>7203.8040219534741</v>
      </c>
      <c r="G6" s="1">
        <f t="shared" si="4"/>
        <v>419659.77506001038</v>
      </c>
      <c r="H6" s="1">
        <f t="shared" si="0"/>
        <v>1671722.6664421093</v>
      </c>
      <c r="I6" s="1">
        <f t="shared" si="5"/>
        <v>19.098012166917989</v>
      </c>
      <c r="K6" s="1">
        <v>2.0800596928245475E-2</v>
      </c>
      <c r="L6" s="1">
        <f t="shared" si="6"/>
        <v>9.8862012459513551E-2</v>
      </c>
      <c r="M6" s="1">
        <f t="shared" ref="M6:M10" si="11">M5*(1-L5)</f>
        <v>85653.560896660958</v>
      </c>
      <c r="N6" s="1">
        <f t="shared" si="7"/>
        <v>8467.8834045674012</v>
      </c>
      <c r="O6" s="1">
        <f t="shared" si="8"/>
        <v>407098.09597188624</v>
      </c>
      <c r="P6" s="1">
        <f t="shared" si="1"/>
        <v>1539602.1526740335</v>
      </c>
      <c r="Q6" s="1">
        <f t="shared" si="9"/>
        <v>17.974759444403343</v>
      </c>
    </row>
    <row r="7" spans="1:21" x14ac:dyDescent="0.35">
      <c r="B7" s="1" t="s">
        <v>7</v>
      </c>
      <c r="C7" s="1">
        <v>2.5456905940130305E-2</v>
      </c>
      <c r="D7" s="1">
        <f t="shared" si="2"/>
        <v>0.11966855201881509</v>
      </c>
      <c r="E7" s="1">
        <f t="shared" si="10"/>
        <v>80330.053001025342</v>
      </c>
      <c r="F7" s="1">
        <f t="shared" si="3"/>
        <v>9612.9811262273724</v>
      </c>
      <c r="G7" s="1">
        <f t="shared" si="4"/>
        <v>377617.81218955829</v>
      </c>
      <c r="H7" s="1">
        <f t="shared" si="0"/>
        <v>1252062.8913820989</v>
      </c>
      <c r="I7" s="1">
        <f t="shared" si="5"/>
        <v>15.586481579516914</v>
      </c>
      <c r="K7" s="1">
        <v>3.044854112693586E-2</v>
      </c>
      <c r="L7" s="1">
        <f t="shared" si="6"/>
        <v>0.14147354778910412</v>
      </c>
      <c r="M7" s="1">
        <f t="shared" si="11"/>
        <v>77185.677492093557</v>
      </c>
      <c r="N7" s="1">
        <f t="shared" si="7"/>
        <v>10919.731633312083</v>
      </c>
      <c r="O7" s="1">
        <f t="shared" si="8"/>
        <v>358629.05837718758</v>
      </c>
      <c r="P7" s="1">
        <f t="shared" si="1"/>
        <v>1132504.0567021472</v>
      </c>
      <c r="Q7" s="1">
        <f t="shared" si="9"/>
        <v>14.672463771768463</v>
      </c>
    </row>
    <row r="8" spans="1:21" x14ac:dyDescent="0.35">
      <c r="B8" s="1" t="s">
        <v>8</v>
      </c>
      <c r="C8" s="1">
        <v>3.9531881304530551E-2</v>
      </c>
      <c r="D8" s="1">
        <f t="shared" si="2"/>
        <v>0.17988174685849834</v>
      </c>
      <c r="E8" s="1">
        <f t="shared" si="10"/>
        <v>70717.07187479797</v>
      </c>
      <c r="F8" s="1">
        <f t="shared" si="3"/>
        <v>12720.710421556643</v>
      </c>
      <c r="G8" s="1">
        <f t="shared" si="4"/>
        <v>321783.58332009829</v>
      </c>
      <c r="H8" s="1">
        <f t="shared" si="0"/>
        <v>874445.07919254061</v>
      </c>
      <c r="I8" s="1">
        <f t="shared" si="5"/>
        <v>12.365402808825486</v>
      </c>
      <c r="K8" s="1">
        <v>4.6273004464771859E-2</v>
      </c>
      <c r="L8" s="1">
        <f t="shared" si="6"/>
        <v>0.20737532408113465</v>
      </c>
      <c r="M8" s="1">
        <f t="shared" si="11"/>
        <v>66265.945858781473</v>
      </c>
      <c r="N8" s="1">
        <f t="shared" si="7"/>
        <v>13741.921998007732</v>
      </c>
      <c r="O8" s="1">
        <f t="shared" si="8"/>
        <v>296974.92429888807</v>
      </c>
      <c r="P8" s="1">
        <f t="shared" si="1"/>
        <v>773874.99832495954</v>
      </c>
      <c r="Q8" s="1">
        <f t="shared" si="9"/>
        <v>11.678321169279842</v>
      </c>
    </row>
    <row r="9" spans="1:21" x14ac:dyDescent="0.35">
      <c r="B9" s="1" t="s">
        <v>9</v>
      </c>
      <c r="C9" s="1">
        <v>6.4457331250134239E-2</v>
      </c>
      <c r="D9" s="1">
        <f t="shared" si="2"/>
        <v>0.2775597537738968</v>
      </c>
      <c r="E9" s="1">
        <f t="shared" si="10"/>
        <v>57996.361453241327</v>
      </c>
      <c r="F9" s="1">
        <f t="shared" si="3"/>
        <v>16097.455804743578</v>
      </c>
      <c r="G9" s="1">
        <f t="shared" si="4"/>
        <v>249738.16775434767</v>
      </c>
      <c r="H9" s="1">
        <f t="shared" si="0"/>
        <v>552661.49587244238</v>
      </c>
      <c r="I9" s="1">
        <f t="shared" si="5"/>
        <v>9.5292442840231839</v>
      </c>
      <c r="K9" s="1">
        <v>6.986546868972611E-2</v>
      </c>
      <c r="L9" s="1">
        <f t="shared" si="6"/>
        <v>0.29738498930152923</v>
      </c>
      <c r="M9" s="1">
        <f t="shared" si="11"/>
        <v>52524.023860773741</v>
      </c>
      <c r="N9" s="1">
        <f t="shared" si="7"/>
        <v>15619.856273909463</v>
      </c>
      <c r="O9" s="1">
        <f t="shared" si="8"/>
        <v>223570.47861909503</v>
      </c>
      <c r="P9" s="1">
        <f t="shared" si="1"/>
        <v>476900.07402607147</v>
      </c>
      <c r="Q9" s="1">
        <f t="shared" si="9"/>
        <v>9.0796561072738449</v>
      </c>
    </row>
    <row r="10" spans="1:21" x14ac:dyDescent="0.35">
      <c r="B10" s="1" t="s">
        <v>10</v>
      </c>
      <c r="C10" s="1">
        <v>0.13831521629183827</v>
      </c>
      <c r="D10" s="1">
        <v>1</v>
      </c>
      <c r="E10" s="1">
        <f t="shared" si="10"/>
        <v>41898.905648497748</v>
      </c>
      <c r="F10" s="1">
        <f>E10</f>
        <v>41898.905648497748</v>
      </c>
      <c r="G10" s="1">
        <f>F10*(1/C10)</f>
        <v>302923.32811809465</v>
      </c>
      <c r="H10" s="1">
        <f>G10</f>
        <v>302923.32811809465</v>
      </c>
      <c r="I10" s="1">
        <f t="shared" si="5"/>
        <v>7.2298625329121391</v>
      </c>
      <c r="K10" s="1">
        <v>0.14567649519029693</v>
      </c>
      <c r="L10" s="1">
        <v>1</v>
      </c>
      <c r="M10" s="1">
        <f t="shared" si="11"/>
        <v>36904.167586864278</v>
      </c>
      <c r="N10" s="1">
        <f>M10</f>
        <v>36904.167586864278</v>
      </c>
      <c r="O10" s="1">
        <f>N10*(1/K10)</f>
        <v>253329.59540697647</v>
      </c>
      <c r="P10" s="1">
        <f>O10</f>
        <v>253329.59540697647</v>
      </c>
      <c r="Q10" s="1">
        <f t="shared" si="9"/>
        <v>6.8645253902745385</v>
      </c>
    </row>
    <row r="11" spans="1:21" x14ac:dyDescent="0.35">
      <c r="A11" t="s">
        <v>16</v>
      </c>
      <c r="B11" s="1" t="s">
        <v>1</v>
      </c>
      <c r="C11" s="1">
        <v>3.1117527674567394E-3</v>
      </c>
      <c r="D11" s="1">
        <f>(5*C11)/(1+2.5*C11)</f>
        <v>1.5438660600162744E-2</v>
      </c>
      <c r="E11" s="1">
        <v>100000</v>
      </c>
      <c r="F11" s="1">
        <f>E11-E12</f>
        <v>1543.8660600162693</v>
      </c>
      <c r="G11" s="1">
        <f>E12*5 + F11*2.5</f>
        <v>496140.33484995936</v>
      </c>
      <c r="H11" s="1">
        <f t="shared" ref="H11:H17" si="12">H12+G11</f>
        <v>3383480.1812339504</v>
      </c>
      <c r="I11" s="1">
        <f>H11/E11</f>
        <v>33.834801812339506</v>
      </c>
      <c r="K11" s="1">
        <v>3.4570655173851148E-3</v>
      </c>
      <c r="L11" s="1">
        <f>(5*K11)/(1+2.5*K11)</f>
        <v>1.7137216387334026E-2</v>
      </c>
      <c r="M11" s="1">
        <v>100000</v>
      </c>
      <c r="N11" s="1">
        <f>M11-M12</f>
        <v>1713.7216387334047</v>
      </c>
      <c r="O11" s="1">
        <f>M12*5 + N11*2.5</f>
        <v>495715.69590316649</v>
      </c>
      <c r="P11" s="1">
        <f t="shared" ref="P11:P17" si="13">P12+O11</f>
        <v>3230341.9882446765</v>
      </c>
      <c r="Q11" s="1">
        <f>P11/M11</f>
        <v>32.303419882446768</v>
      </c>
      <c r="S11" s="7">
        <f>Q11-Q3</f>
        <v>2.8362853797122618</v>
      </c>
      <c r="T11" s="7">
        <f>I11-I3</f>
        <v>2.9289175156503191</v>
      </c>
      <c r="U11" s="7">
        <f>(S11-T11)/S11</f>
        <v>-3.2659666971683481E-2</v>
      </c>
    </row>
    <row r="12" spans="1:21" x14ac:dyDescent="0.35">
      <c r="B12" s="1" t="s">
        <v>4</v>
      </c>
      <c r="C12" s="1">
        <v>4.4976795487641366E-3</v>
      </c>
      <c r="D12" s="1">
        <f t="shared" ref="D12:D17" si="14">(5*C12)/(1+2.5*C12)</f>
        <v>2.2238345365943785E-2</v>
      </c>
      <c r="E12" s="1">
        <f>E11*(1-D11)</f>
        <v>98456.133939983731</v>
      </c>
      <c r="F12" s="1">
        <f t="shared" ref="F12:F17" si="15">E12-E13</f>
        <v>2189.5015099529846</v>
      </c>
      <c r="G12" s="1">
        <f t="shared" ref="G12:G17" si="16">E13*5 + F12*2.5</f>
        <v>486806.91592503618</v>
      </c>
      <c r="H12" s="1">
        <f t="shared" si="12"/>
        <v>2887339.8463839912</v>
      </c>
      <c r="I12" s="1">
        <f t="shared" ref="I12:I18" si="17">H12/E12</f>
        <v>29.326155017868544</v>
      </c>
      <c r="K12" s="1">
        <v>5.4707230799730883E-3</v>
      </c>
      <c r="L12" s="1">
        <f t="shared" ref="L12:L17" si="18">(5*K12)/(1+2.5*K12)</f>
        <v>2.6984552859536885E-2</v>
      </c>
      <c r="M12" s="1">
        <f>M11*(1-L11)</f>
        <v>98286.278361266595</v>
      </c>
      <c r="N12" s="1">
        <f t="shared" ref="N12:N17" si="19">M12-M13</f>
        <v>2652.2112738067663</v>
      </c>
      <c r="O12" s="1">
        <f t="shared" ref="O12:O17" si="20">M13*5 + N12*2.5</f>
        <v>484800.8636218161</v>
      </c>
      <c r="P12" s="1">
        <f t="shared" si="13"/>
        <v>2734626.2923415098</v>
      </c>
      <c r="Q12" s="1">
        <f t="shared" ref="Q12:Q18" si="21">P12/M12</f>
        <v>27.823072945034738</v>
      </c>
    </row>
    <row r="13" spans="1:21" x14ac:dyDescent="0.35">
      <c r="B13" s="1" t="s">
        <v>5</v>
      </c>
      <c r="C13" s="1">
        <v>7.2378021430314372E-3</v>
      </c>
      <c r="D13" s="1">
        <f t="shared" si="14"/>
        <v>3.5545826565920577E-2</v>
      </c>
      <c r="E13" s="1">
        <f>E12*(1-D12)</f>
        <v>96266.632430030746</v>
      </c>
      <c r="F13" s="1">
        <f t="shared" si="15"/>
        <v>3421.8770204430912</v>
      </c>
      <c r="G13" s="1">
        <f t="shared" si="16"/>
        <v>472778.46959904599</v>
      </c>
      <c r="H13" s="1">
        <f t="shared" si="12"/>
        <v>2400532.930458955</v>
      </c>
      <c r="I13" s="1">
        <f t="shared" si="17"/>
        <v>24.936292772095552</v>
      </c>
      <c r="K13" s="1">
        <v>8.9010220608420291E-3</v>
      </c>
      <c r="L13" s="1">
        <f t="shared" si="18"/>
        <v>4.3536316030619311E-2</v>
      </c>
      <c r="M13" s="1">
        <f>M12*(1-L12)</f>
        <v>95634.067087459829</v>
      </c>
      <c r="N13" s="1">
        <f t="shared" si="19"/>
        <v>4163.554968013108</v>
      </c>
      <c r="O13" s="1">
        <f t="shared" si="20"/>
        <v>467761.44801726635</v>
      </c>
      <c r="P13" s="1">
        <f t="shared" si="13"/>
        <v>2249825.4287196938</v>
      </c>
      <c r="Q13" s="1">
        <f t="shared" si="21"/>
        <v>23.525355526939684</v>
      </c>
    </row>
    <row r="14" spans="1:21" x14ac:dyDescent="0.35">
      <c r="B14" s="1" t="s">
        <v>6</v>
      </c>
      <c r="C14" s="1">
        <v>1.0913860443359272E-2</v>
      </c>
      <c r="D14" s="1">
        <f t="shared" si="14"/>
        <v>5.3119943102350756E-2</v>
      </c>
      <c r="E14" s="1">
        <f t="shared" ref="E14:E18" si="22">E13*(1-D13)</f>
        <v>92844.755409587655</v>
      </c>
      <c r="F14" s="1">
        <f t="shared" si="15"/>
        <v>4931.908124708978</v>
      </c>
      <c r="G14" s="1">
        <f t="shared" si="16"/>
        <v>451894.00673616584</v>
      </c>
      <c r="H14" s="1">
        <f t="shared" si="12"/>
        <v>1927754.4608599092</v>
      </c>
      <c r="I14" s="1">
        <f t="shared" si="17"/>
        <v>20.763202534764165</v>
      </c>
      <c r="K14" s="1">
        <v>1.4030984959238569E-2</v>
      </c>
      <c r="L14" s="1">
        <f t="shared" si="18"/>
        <v>6.7777463373278307E-2</v>
      </c>
      <c r="M14" s="1">
        <f t="shared" ref="M14:M18" si="23">M13*(1-L13)</f>
        <v>91470.512119446721</v>
      </c>
      <c r="N14" s="1">
        <f t="shared" si="19"/>
        <v>6199.6392849108088</v>
      </c>
      <c r="O14" s="1">
        <f t="shared" si="20"/>
        <v>441853.46238495654</v>
      </c>
      <c r="P14" s="1">
        <f t="shared" si="13"/>
        <v>1782063.9807024277</v>
      </c>
      <c r="Q14" s="1">
        <f t="shared" si="21"/>
        <v>19.482387705180006</v>
      </c>
    </row>
    <row r="15" spans="1:21" x14ac:dyDescent="0.35">
      <c r="B15" s="1" t="s">
        <v>7</v>
      </c>
      <c r="C15" s="1">
        <v>1.7548473779515732E-2</v>
      </c>
      <c r="D15" s="1">
        <f t="shared" si="14"/>
        <v>8.4054785882331409E-2</v>
      </c>
      <c r="E15" s="1">
        <f t="shared" si="22"/>
        <v>87912.847284878677</v>
      </c>
      <c r="F15" s="1">
        <f t="shared" si="15"/>
        <v>7389.4955548365833</v>
      </c>
      <c r="G15" s="1">
        <f t="shared" si="16"/>
        <v>421090.49753730191</v>
      </c>
      <c r="H15" s="1">
        <f t="shared" si="12"/>
        <v>1475860.4541237433</v>
      </c>
      <c r="I15" s="1">
        <f t="shared" si="17"/>
        <v>16.787767655178616</v>
      </c>
      <c r="K15" s="1">
        <v>2.2393771556154227E-2</v>
      </c>
      <c r="L15" s="1">
        <f t="shared" si="18"/>
        <v>0.10603267881367014</v>
      </c>
      <c r="M15" s="1">
        <f t="shared" si="23"/>
        <v>85270.872834535912</v>
      </c>
      <c r="N15" s="1">
        <f t="shared" si="19"/>
        <v>9041.4990714256564</v>
      </c>
      <c r="O15" s="1">
        <f t="shared" si="20"/>
        <v>403750.61649411544</v>
      </c>
      <c r="P15" s="1">
        <f t="shared" si="13"/>
        <v>1340210.5183174713</v>
      </c>
      <c r="Q15" s="1">
        <f t="shared" si="21"/>
        <v>15.71709628114264</v>
      </c>
    </row>
    <row r="16" spans="1:21" x14ac:dyDescent="0.35">
      <c r="B16" s="1" t="s">
        <v>8</v>
      </c>
      <c r="C16" s="1">
        <v>2.9622733846279649E-2</v>
      </c>
      <c r="D16" s="1">
        <f t="shared" si="14"/>
        <v>0.13790114680885929</v>
      </c>
      <c r="E16" s="1">
        <f t="shared" si="22"/>
        <v>80523.351730042094</v>
      </c>
      <c r="F16" s="1">
        <f t="shared" si="15"/>
        <v>11104.262548465951</v>
      </c>
      <c r="G16" s="1">
        <f t="shared" si="16"/>
        <v>374856.10227904562</v>
      </c>
      <c r="H16" s="1">
        <f t="shared" si="12"/>
        <v>1054769.9565864415</v>
      </c>
      <c r="I16" s="1">
        <f t="shared" si="17"/>
        <v>13.098932594393263</v>
      </c>
      <c r="K16" s="1">
        <v>3.6305266107672457E-2</v>
      </c>
      <c r="L16" s="1">
        <f t="shared" si="18"/>
        <v>0.16642139771337511</v>
      </c>
      <c r="M16" s="1">
        <f t="shared" si="23"/>
        <v>76229.373763110256</v>
      </c>
      <c r="N16" s="1">
        <f t="shared" si="19"/>
        <v>12686.198928472091</v>
      </c>
      <c r="O16" s="1">
        <f t="shared" si="20"/>
        <v>349431.37149437104</v>
      </c>
      <c r="P16" s="1">
        <f t="shared" si="13"/>
        <v>936459.90182335582</v>
      </c>
      <c r="Q16" s="1">
        <f t="shared" si="21"/>
        <v>12.284764462758025</v>
      </c>
    </row>
    <row r="17" spans="1:21" x14ac:dyDescent="0.35">
      <c r="B17" s="1" t="s">
        <v>9</v>
      </c>
      <c r="C17" s="1">
        <v>5.5317396827269431E-2</v>
      </c>
      <c r="D17" s="1">
        <f t="shared" si="14"/>
        <v>0.24298389305012566</v>
      </c>
      <c r="E17" s="1">
        <f t="shared" si="22"/>
        <v>69419.089181576142</v>
      </c>
      <c r="F17" s="1">
        <f t="shared" si="15"/>
        <v>16867.720541333234</v>
      </c>
      <c r="G17" s="1">
        <f t="shared" si="16"/>
        <v>304926.14455454762</v>
      </c>
      <c r="H17" s="1">
        <f t="shared" si="12"/>
        <v>679913.85430739599</v>
      </c>
      <c r="I17" s="1">
        <f t="shared" si="17"/>
        <v>9.7943355685491387</v>
      </c>
      <c r="K17" s="1">
        <v>6.1709803424701851E-2</v>
      </c>
      <c r="L17" s="1">
        <f t="shared" si="18"/>
        <v>0.26730991184061276</v>
      </c>
      <c r="M17" s="1">
        <f t="shared" si="23"/>
        <v>63543.174834638165</v>
      </c>
      <c r="N17" s="1">
        <f t="shared" si="19"/>
        <v>16985.720463119775</v>
      </c>
      <c r="O17" s="1">
        <f t="shared" si="20"/>
        <v>275251.57301539136</v>
      </c>
      <c r="P17" s="1">
        <f t="shared" si="13"/>
        <v>587028.53032898472</v>
      </c>
      <c r="Q17" s="1">
        <f t="shared" si="21"/>
        <v>9.2382625176762225</v>
      </c>
    </row>
    <row r="18" spans="1:21" x14ac:dyDescent="0.35">
      <c r="B18" s="1" t="s">
        <v>10</v>
      </c>
      <c r="C18" s="1">
        <v>0.1401415760395964</v>
      </c>
      <c r="D18" s="1">
        <v>1</v>
      </c>
      <c r="E18" s="1">
        <f t="shared" si="22"/>
        <v>52551.368640242908</v>
      </c>
      <c r="F18" s="1">
        <f>E18</f>
        <v>52551.368640242908</v>
      </c>
      <c r="G18" s="1">
        <f>F18*(1/C18)</f>
        <v>374987.70975284837</v>
      </c>
      <c r="H18" s="1">
        <f>G18</f>
        <v>374987.70975284837</v>
      </c>
      <c r="I18" s="1">
        <f t="shared" si="17"/>
        <v>7.1356411727341662</v>
      </c>
      <c r="K18" s="1">
        <v>0.1493293628005026</v>
      </c>
      <c r="L18" s="1">
        <v>1</v>
      </c>
      <c r="M18" s="1">
        <f t="shared" si="23"/>
        <v>46557.45437151839</v>
      </c>
      <c r="N18" s="1">
        <f>M18</f>
        <v>46557.45437151839</v>
      </c>
      <c r="O18" s="1">
        <f>N18*(1/K18)</f>
        <v>311776.95731359336</v>
      </c>
      <c r="P18" s="1">
        <f>O18</f>
        <v>311776.95731359336</v>
      </c>
      <c r="Q18" s="1">
        <f t="shared" si="21"/>
        <v>6.6966066234137474</v>
      </c>
    </row>
    <row r="19" spans="1:21" x14ac:dyDescent="0.35">
      <c r="A19" t="s">
        <v>40</v>
      </c>
      <c r="B19" s="1" t="s">
        <v>1</v>
      </c>
      <c r="C19" s="1">
        <v>8.7969166195875914E-3</v>
      </c>
      <c r="D19" s="1">
        <f>(5*C19)/(1+2.5*C19)</f>
        <v>4.303807715738571E-2</v>
      </c>
      <c r="E19" s="1">
        <v>100000</v>
      </c>
      <c r="F19" s="1">
        <f>E19-E20</f>
        <v>4303.8077157385706</v>
      </c>
      <c r="G19" s="1">
        <f>E20*5 + F19*2.5</f>
        <v>489240.48071065359</v>
      </c>
      <c r="H19" s="1">
        <f t="shared" ref="H19:H25" si="24">H20+G19</f>
        <v>2768833.4208382573</v>
      </c>
      <c r="I19" s="1">
        <f>H19/E19</f>
        <v>27.688334208382575</v>
      </c>
      <c r="K19" s="1">
        <v>1.1896827956163654E-2</v>
      </c>
      <c r="L19" s="1">
        <f>(5*K19)/(1+2.5*K19)</f>
        <v>5.7766057656699316E-2</v>
      </c>
      <c r="M19" s="1">
        <v>100000</v>
      </c>
      <c r="N19" s="1">
        <f>M19-M20</f>
        <v>5776.6057656699268</v>
      </c>
      <c r="O19" s="1">
        <f>M20*5 + N19*2.5</f>
        <v>485558.48558582517</v>
      </c>
      <c r="P19" s="1">
        <f t="shared" ref="P19:P25" si="25">P20+O19</f>
        <v>2470452.7806539382</v>
      </c>
      <c r="Q19" s="1">
        <f>P19/M19</f>
        <v>24.704527806539382</v>
      </c>
    </row>
    <row r="20" spans="1:21" x14ac:dyDescent="0.35">
      <c r="B20" s="1" t="s">
        <v>4</v>
      </c>
      <c r="C20" s="1">
        <v>1.1662287627962013E-2</v>
      </c>
      <c r="D20" s="1">
        <f t="shared" ref="D20:D25" si="26">(5*C20)/(1+2.5*C20)</f>
        <v>5.6659489967668612E-2</v>
      </c>
      <c r="E20" s="1">
        <f>E19*(1-D19)</f>
        <v>95696.192284261429</v>
      </c>
      <c r="F20" s="1">
        <f t="shared" ref="F20:F25" si="27">E20-E21</f>
        <v>5422.09744667419</v>
      </c>
      <c r="G20" s="1">
        <f t="shared" ref="G20:G25" si="28">E21*5 + F20*2.5</f>
        <v>464925.71780462167</v>
      </c>
      <c r="H20" s="1">
        <f t="shared" si="24"/>
        <v>2279592.9401276037</v>
      </c>
      <c r="I20" s="1">
        <f t="shared" ref="I20:I26" si="29">H20/E20</f>
        <v>23.821145708244803</v>
      </c>
      <c r="K20" s="1">
        <v>1.6903090411776844E-2</v>
      </c>
      <c r="L20" s="1">
        <f t="shared" ref="L20:L25" si="30">(5*K20)/(1+2.5*K20)</f>
        <v>8.1088822800913257E-2</v>
      </c>
      <c r="M20" s="1">
        <f>M19*(1-L19)</f>
        <v>94223.394234330073</v>
      </c>
      <c r="N20" s="1">
        <f t="shared" ref="N20:N25" si="31">M20-M21</f>
        <v>7640.4641187681846</v>
      </c>
      <c r="O20" s="1">
        <f t="shared" ref="O20:O25" si="32">M21*5 + N20*2.5</f>
        <v>452015.81087472988</v>
      </c>
      <c r="P20" s="1">
        <f t="shared" si="25"/>
        <v>1984894.2950681129</v>
      </c>
      <c r="Q20" s="1">
        <f t="shared" ref="Q20:Q26" si="33">P20/M20</f>
        <v>21.06583307890347</v>
      </c>
    </row>
    <row r="21" spans="1:21" x14ac:dyDescent="0.35">
      <c r="B21" s="1" t="s">
        <v>5</v>
      </c>
      <c r="C21" s="1">
        <v>1.6418559394737464E-2</v>
      </c>
      <c r="D21" s="1">
        <f t="shared" si="26"/>
        <v>7.8856040511747452E-2</v>
      </c>
      <c r="E21" s="1">
        <f>E20*(1-D20)</f>
        <v>90274.094837587239</v>
      </c>
      <c r="F21" s="1">
        <f t="shared" si="27"/>
        <v>7118.6576796741138</v>
      </c>
      <c r="G21" s="1">
        <f t="shared" si="28"/>
        <v>433573.82998875092</v>
      </c>
      <c r="H21" s="1">
        <f t="shared" si="24"/>
        <v>1814667.2223229818</v>
      </c>
      <c r="I21" s="1">
        <f t="shared" si="29"/>
        <v>20.101749295717251</v>
      </c>
      <c r="K21" s="1">
        <v>2.4303210366246452E-2</v>
      </c>
      <c r="L21" s="1">
        <f t="shared" si="30"/>
        <v>0.11455586369600462</v>
      </c>
      <c r="M21" s="1">
        <f>M20*(1-L20)</f>
        <v>86582.930115561889</v>
      </c>
      <c r="N21" s="1">
        <f t="shared" si="31"/>
        <v>9918.5823407190037</v>
      </c>
      <c r="O21" s="1">
        <f t="shared" si="32"/>
        <v>408118.19472601195</v>
      </c>
      <c r="P21" s="1">
        <f t="shared" si="25"/>
        <v>1532878.484193383</v>
      </c>
      <c r="Q21" s="1">
        <f t="shared" si="33"/>
        <v>17.704165037467043</v>
      </c>
    </row>
    <row r="22" spans="1:21" x14ac:dyDescent="0.35">
      <c r="B22" s="1" t="s">
        <v>6</v>
      </c>
      <c r="C22" s="1">
        <v>2.3000304458851983E-2</v>
      </c>
      <c r="D22" s="1">
        <f t="shared" si="26"/>
        <v>0.10874840616616803</v>
      </c>
      <c r="E22" s="1">
        <f t="shared" ref="E22:E26" si="34">E21*(1-D21)</f>
        <v>83155.437157913126</v>
      </c>
      <c r="F22" s="1">
        <f t="shared" si="27"/>
        <v>9043.0212549739954</v>
      </c>
      <c r="G22" s="1">
        <f t="shared" si="28"/>
        <v>393169.63265213068</v>
      </c>
      <c r="H22" s="1">
        <f t="shared" si="24"/>
        <v>1381093.3923342309</v>
      </c>
      <c r="I22" s="1">
        <f t="shared" si="29"/>
        <v>16.608575933664071</v>
      </c>
      <c r="K22" s="1">
        <v>3.3042944785276071E-2</v>
      </c>
      <c r="L22" s="1">
        <f t="shared" si="30"/>
        <v>0.15260816592525431</v>
      </c>
      <c r="M22" s="1">
        <f t="shared" ref="M22:M26" si="35">M21*(1-L21)</f>
        <v>76664.347774842885</v>
      </c>
      <c r="N22" s="1">
        <f t="shared" si="31"/>
        <v>11699.60550577462</v>
      </c>
      <c r="O22" s="1">
        <f t="shared" si="32"/>
        <v>354072.72510977788</v>
      </c>
      <c r="P22" s="1">
        <f t="shared" si="25"/>
        <v>1124760.2894673711</v>
      </c>
      <c r="Q22" s="1">
        <f t="shared" si="33"/>
        <v>14.671230136473644</v>
      </c>
    </row>
    <row r="23" spans="1:21" x14ac:dyDescent="0.35">
      <c r="B23" s="1" t="s">
        <v>7</v>
      </c>
      <c r="C23" s="1">
        <v>3.5974889794925052E-2</v>
      </c>
      <c r="D23" s="1">
        <f t="shared" si="26"/>
        <v>0.16503193480636927</v>
      </c>
      <c r="E23" s="1">
        <f t="shared" si="34"/>
        <v>74112.41590293913</v>
      </c>
      <c r="F23" s="1">
        <f t="shared" si="27"/>
        <v>12230.915389636371</v>
      </c>
      <c r="G23" s="1">
        <f t="shared" si="28"/>
        <v>339984.7910406047</v>
      </c>
      <c r="H23" s="1">
        <f t="shared" si="24"/>
        <v>987923.75968210027</v>
      </c>
      <c r="I23" s="1">
        <f t="shared" si="29"/>
        <v>13.3300709151882</v>
      </c>
      <c r="K23" s="1">
        <v>4.8061929523523693E-2</v>
      </c>
      <c r="L23" s="1">
        <f t="shared" si="30"/>
        <v>0.21453252935206313</v>
      </c>
      <c r="M23" s="1">
        <f t="shared" si="35"/>
        <v>64964.742269068265</v>
      </c>
      <c r="N23" s="1">
        <f t="shared" si="31"/>
        <v>13937.050477688106</v>
      </c>
      <c r="O23" s="1">
        <f t="shared" si="32"/>
        <v>289981.08515112108</v>
      </c>
      <c r="P23" s="1">
        <f t="shared" si="25"/>
        <v>770687.56435759319</v>
      </c>
      <c r="Q23" s="1">
        <f t="shared" si="33"/>
        <v>11.863166656855061</v>
      </c>
    </row>
    <row r="24" spans="1:21" x14ac:dyDescent="0.35">
      <c r="B24" s="1" t="s">
        <v>8</v>
      </c>
      <c r="C24" s="1">
        <v>5.5841509705298512E-2</v>
      </c>
      <c r="D24" s="1">
        <f t="shared" si="26"/>
        <v>0.24500405740319717</v>
      </c>
      <c r="E24" s="1">
        <f t="shared" si="34"/>
        <v>61881.500513302759</v>
      </c>
      <c r="F24" s="1">
        <f t="shared" si="27"/>
        <v>15161.218703957209</v>
      </c>
      <c r="G24" s="1">
        <f t="shared" si="28"/>
        <v>271504.45580662077</v>
      </c>
      <c r="H24" s="1">
        <f t="shared" si="24"/>
        <v>647938.96864149556</v>
      </c>
      <c r="I24" s="1">
        <f t="shared" si="29"/>
        <v>10.470640874362882</v>
      </c>
      <c r="K24" s="1">
        <v>7.005455849378614E-2</v>
      </c>
      <c r="L24" s="1">
        <f t="shared" si="30"/>
        <v>0.29806990370762343</v>
      </c>
      <c r="M24" s="1">
        <f t="shared" si="35"/>
        <v>51027.691791380159</v>
      </c>
      <c r="N24" s="1">
        <f t="shared" si="31"/>
        <v>15209.819178678968</v>
      </c>
      <c r="O24" s="1">
        <f t="shared" si="32"/>
        <v>217113.91101020339</v>
      </c>
      <c r="P24" s="1">
        <f t="shared" si="25"/>
        <v>480706.47920647217</v>
      </c>
      <c r="Q24" s="1">
        <f t="shared" si="33"/>
        <v>9.4205021299371303</v>
      </c>
    </row>
    <row r="25" spans="1:21" x14ac:dyDescent="0.35">
      <c r="B25" s="1" t="s">
        <v>9</v>
      </c>
      <c r="C25" s="1">
        <v>8.9082443119429824E-2</v>
      </c>
      <c r="D25" s="1">
        <f t="shared" si="26"/>
        <v>0.36428395405588759</v>
      </c>
      <c r="E25" s="1">
        <f t="shared" si="34"/>
        <v>46720.28180934555</v>
      </c>
      <c r="F25" s="1">
        <f t="shared" si="27"/>
        <v>17019.448992113754</v>
      </c>
      <c r="G25" s="1">
        <f t="shared" si="28"/>
        <v>191052.78656644336</v>
      </c>
      <c r="H25" s="1">
        <f t="shared" si="24"/>
        <v>376434.51283487474</v>
      </c>
      <c r="I25" s="1">
        <f t="shared" si="29"/>
        <v>8.0571969657849074</v>
      </c>
      <c r="K25" s="1">
        <v>0.10231230194835754</v>
      </c>
      <c r="L25" s="1">
        <f t="shared" si="30"/>
        <v>0.40736530461830583</v>
      </c>
      <c r="M25" s="1">
        <f t="shared" si="35"/>
        <v>35817.872612701191</v>
      </c>
      <c r="N25" s="1">
        <f t="shared" si="31"/>
        <v>14590.958587652698</v>
      </c>
      <c r="O25" s="1">
        <f t="shared" si="32"/>
        <v>142611.96659437421</v>
      </c>
      <c r="P25" s="1">
        <f t="shared" si="25"/>
        <v>263592.56819626881</v>
      </c>
      <c r="Q25" s="1">
        <f t="shared" si="33"/>
        <v>7.3592469057695409</v>
      </c>
    </row>
    <row r="26" spans="1:21" x14ac:dyDescent="0.35">
      <c r="B26" s="1" t="s">
        <v>10</v>
      </c>
      <c r="C26" s="1">
        <v>0.1602144581080511</v>
      </c>
      <c r="D26" s="1">
        <v>1</v>
      </c>
      <c r="E26" s="1">
        <f t="shared" si="34"/>
        <v>29700.832817231796</v>
      </c>
      <c r="F26" s="1">
        <f>E26</f>
        <v>29700.832817231796</v>
      </c>
      <c r="G26" s="1">
        <f>F26*(1/C26)</f>
        <v>185381.72626843138</v>
      </c>
      <c r="H26" s="1">
        <f>G26</f>
        <v>185381.72626843138</v>
      </c>
      <c r="I26" s="1">
        <f t="shared" si="29"/>
        <v>6.2416339437080302</v>
      </c>
      <c r="K26" s="1">
        <v>0.17545717035611164</v>
      </c>
      <c r="L26" s="1">
        <v>1</v>
      </c>
      <c r="M26" s="1">
        <f t="shared" si="35"/>
        <v>21226.914025048492</v>
      </c>
      <c r="N26" s="1">
        <f>M26</f>
        <v>21226.914025048492</v>
      </c>
      <c r="O26" s="1">
        <f>N26*(1/K26)</f>
        <v>120980.6016018946</v>
      </c>
      <c r="P26" s="1">
        <f>O26</f>
        <v>120980.6016018946</v>
      </c>
      <c r="Q26" s="1">
        <f t="shared" si="33"/>
        <v>5.6993965990126165</v>
      </c>
    </row>
    <row r="27" spans="1:21" x14ac:dyDescent="0.35">
      <c r="A27" t="s">
        <v>17</v>
      </c>
      <c r="B27" s="1" t="s">
        <v>1</v>
      </c>
      <c r="C27" s="1">
        <v>5.0821383944127958E-3</v>
      </c>
      <c r="D27" s="1">
        <f>(5*C27)/(1+2.5*C27)</f>
        <v>2.5091890817780339E-2</v>
      </c>
      <c r="E27" s="1">
        <v>100000</v>
      </c>
      <c r="F27" s="1">
        <f>E27-E28</f>
        <v>2509.1890817780222</v>
      </c>
      <c r="G27" s="1">
        <f>E28*5 + F27*2.5</f>
        <v>493727.02729555493</v>
      </c>
      <c r="H27" s="1">
        <f t="shared" ref="H27:H33" si="36">H28+G27</f>
        <v>3056966.2576276162</v>
      </c>
      <c r="I27" s="1">
        <f>H27/E27</f>
        <v>30.569662576276162</v>
      </c>
      <c r="K27" s="1">
        <v>6.037883304607642E-3</v>
      </c>
      <c r="L27" s="1">
        <f>(5*K27)/(1+2.5*K27)</f>
        <v>2.9740492465714342E-2</v>
      </c>
      <c r="M27" s="1">
        <v>100000</v>
      </c>
      <c r="N27" s="1">
        <f>M27-M28</f>
        <v>2974.0492465714342</v>
      </c>
      <c r="O27" s="1">
        <f>M28*5 + N27*2.5</f>
        <v>492564.87688357139</v>
      </c>
      <c r="P27" s="1">
        <f t="shared" ref="P27:P33" si="37">P28+O27</f>
        <v>2854866.0344601739</v>
      </c>
      <c r="Q27" s="1">
        <f>P27/M27</f>
        <v>28.548660344601739</v>
      </c>
      <c r="S27" s="7">
        <f>Q27-Q19</f>
        <v>3.8441325380623574</v>
      </c>
      <c r="T27" s="7">
        <f>I27-I19</f>
        <v>2.8813283678935875</v>
      </c>
      <c r="U27" s="7">
        <f>(S27-T27)/S27</f>
        <v>0.25046071139213982</v>
      </c>
    </row>
    <row r="28" spans="1:21" x14ac:dyDescent="0.35">
      <c r="B28" s="1" t="s">
        <v>4</v>
      </c>
      <c r="C28" s="1">
        <v>6.9477440542254831E-3</v>
      </c>
      <c r="D28" s="1">
        <f t="shared" ref="D28:D33" si="38">(5*C28)/(1+2.5*C28)</f>
        <v>3.4145632483465499E-2</v>
      </c>
      <c r="E28" s="1">
        <f>E27*(1-D27)</f>
        <v>97490.810918221978</v>
      </c>
      <c r="F28" s="1">
        <f t="shared" ref="F28:F33" si="39">E28-E29</f>
        <v>3328.8854001286236</v>
      </c>
      <c r="G28" s="1">
        <f t="shared" ref="G28:G33" si="40">E29*5 + F28*2.5</f>
        <v>479131.84109078831</v>
      </c>
      <c r="H28" s="1">
        <f t="shared" si="36"/>
        <v>2563239.2303320612</v>
      </c>
      <c r="I28" s="1">
        <f t="shared" ref="I28:I34" si="41">H28/E28</f>
        <v>26.292111084009527</v>
      </c>
      <c r="K28" s="1">
        <v>8.9246249242271158E-3</v>
      </c>
      <c r="L28" s="1">
        <f t="shared" ref="L28:L33" si="42">(5*K28)/(1+2.5*K28)</f>
        <v>4.3649241841969437E-2</v>
      </c>
      <c r="M28" s="1">
        <f>M27*(1-L27)</f>
        <v>97025.950753428566</v>
      </c>
      <c r="N28" s="1">
        <f t="shared" ref="N28:N33" si="43">M28-M29</f>
        <v>4235.1091893834091</v>
      </c>
      <c r="O28" s="1">
        <f t="shared" ref="O28:O33" si="44">M29*5 + N28*2.5</f>
        <v>474541.98079368431</v>
      </c>
      <c r="P28" s="1">
        <f t="shared" si="37"/>
        <v>2362301.1575766024</v>
      </c>
      <c r="Q28" s="1">
        <f t="shared" ref="Q28:Q34" si="45">P28/M28</f>
        <v>24.347106513595559</v>
      </c>
    </row>
    <row r="29" spans="1:21" x14ac:dyDescent="0.35">
      <c r="B29" s="1" t="s">
        <v>5</v>
      </c>
      <c r="C29" s="1">
        <v>1.0567720437374807E-2</v>
      </c>
      <c r="D29" s="1">
        <f t="shared" si="38"/>
        <v>5.1478574234316773E-2</v>
      </c>
      <c r="E29" s="1">
        <f>E28*(1-D28)</f>
        <v>94161.925518093354</v>
      </c>
      <c r="F29" s="1">
        <f t="shared" si="39"/>
        <v>4847.3216728293773</v>
      </c>
      <c r="G29" s="1">
        <f t="shared" si="40"/>
        <v>458691.32340839331</v>
      </c>
      <c r="H29" s="1">
        <f t="shared" si="36"/>
        <v>2084107.389241273</v>
      </c>
      <c r="I29" s="1">
        <f t="shared" si="41"/>
        <v>22.133228242457815</v>
      </c>
      <c r="K29" s="1">
        <v>1.4097386316473028E-2</v>
      </c>
      <c r="L29" s="1">
        <f t="shared" si="42"/>
        <v>6.8087299182802041E-2</v>
      </c>
      <c r="M29" s="1">
        <f>M28*(1-L28)</f>
        <v>92790.841564045157</v>
      </c>
      <c r="N29" s="1">
        <f t="shared" si="43"/>
        <v>6317.8777909951314</v>
      </c>
      <c r="O29" s="1">
        <f t="shared" si="44"/>
        <v>448159.51334273792</v>
      </c>
      <c r="P29" s="1">
        <f t="shared" si="37"/>
        <v>1887759.1767829182</v>
      </c>
      <c r="Q29" s="1">
        <f t="shared" si="45"/>
        <v>20.344240282377093</v>
      </c>
    </row>
    <row r="30" spans="1:21" x14ac:dyDescent="0.35">
      <c r="B30" s="1" t="s">
        <v>6</v>
      </c>
      <c r="C30" s="1">
        <v>1.6138242036821175E-2</v>
      </c>
      <c r="D30" s="1">
        <f t="shared" si="38"/>
        <v>7.7561927295272295E-2</v>
      </c>
      <c r="E30" s="1">
        <f t="shared" ref="E30:E34" si="46">E29*(1-D29)</f>
        <v>89314.603845263977</v>
      </c>
      <c r="F30" s="1">
        <f t="shared" si="39"/>
        <v>6927.4128098524088</v>
      </c>
      <c r="G30" s="1">
        <f t="shared" si="40"/>
        <v>429254.48720168887</v>
      </c>
      <c r="H30" s="1">
        <f t="shared" si="36"/>
        <v>1625416.0658328796</v>
      </c>
      <c r="I30" s="1">
        <f t="shared" si="41"/>
        <v>18.198771487011072</v>
      </c>
      <c r="K30" s="1">
        <v>2.1799707454156585E-2</v>
      </c>
      <c r="L30" s="1">
        <f t="shared" si="42"/>
        <v>0.10336520897907873</v>
      </c>
      <c r="M30" s="1">
        <f t="shared" ref="M30:M34" si="47">M29*(1-L29)</f>
        <v>86472.963773050025</v>
      </c>
      <c r="N30" s="1">
        <f t="shared" si="43"/>
        <v>8938.2959714416211</v>
      </c>
      <c r="O30" s="1">
        <f t="shared" si="44"/>
        <v>410019.07893664605</v>
      </c>
      <c r="P30" s="1">
        <f t="shared" si="37"/>
        <v>1439599.6634401802</v>
      </c>
      <c r="Q30" s="1">
        <f t="shared" si="45"/>
        <v>16.647974125397592</v>
      </c>
    </row>
    <row r="31" spans="1:21" x14ac:dyDescent="0.35">
      <c r="B31" s="1" t="s">
        <v>7</v>
      </c>
      <c r="C31" s="1">
        <v>2.6238858060398686E-2</v>
      </c>
      <c r="D31" s="1">
        <f t="shared" si="38"/>
        <v>0.12311809476873457</v>
      </c>
      <c r="E31" s="1">
        <f t="shared" si="46"/>
        <v>82387.191035411568</v>
      </c>
      <c r="F31" s="1">
        <f t="shared" si="39"/>
        <v>10143.353993627636</v>
      </c>
      <c r="G31" s="1">
        <f t="shared" si="40"/>
        <v>386577.57019298879</v>
      </c>
      <c r="H31" s="1">
        <f t="shared" si="36"/>
        <v>1196161.5786311908</v>
      </c>
      <c r="I31" s="1">
        <f t="shared" si="41"/>
        <v>14.518780936675679</v>
      </c>
      <c r="K31" s="1">
        <v>3.4400565932298011E-2</v>
      </c>
      <c r="L31" s="1">
        <f t="shared" si="42"/>
        <v>0.15838177309216209</v>
      </c>
      <c r="M31" s="1">
        <f t="shared" si="47"/>
        <v>77534.667801608404</v>
      </c>
      <c r="N31" s="1">
        <f t="shared" si="43"/>
        <v>12280.078162530503</v>
      </c>
      <c r="O31" s="1">
        <f t="shared" si="44"/>
        <v>356973.1436017158</v>
      </c>
      <c r="P31" s="1">
        <f t="shared" si="37"/>
        <v>1029580.5845035342</v>
      </c>
      <c r="Q31" s="1">
        <f t="shared" si="45"/>
        <v>13.278970732653043</v>
      </c>
    </row>
    <row r="32" spans="1:21" x14ac:dyDescent="0.35">
      <c r="B32" s="1" t="s">
        <v>8</v>
      </c>
      <c r="C32" s="1">
        <v>4.4391582977169192E-2</v>
      </c>
      <c r="D32" s="1">
        <f t="shared" si="38"/>
        <v>0.19978588559113114</v>
      </c>
      <c r="E32" s="1">
        <f t="shared" si="46"/>
        <v>72243.837041783932</v>
      </c>
      <c r="F32" s="1">
        <f t="shared" si="39"/>
        <v>14433.298961894172</v>
      </c>
      <c r="G32" s="1">
        <f t="shared" si="40"/>
        <v>325135.93780418421</v>
      </c>
      <c r="H32" s="1">
        <f t="shared" si="36"/>
        <v>809584.00843820209</v>
      </c>
      <c r="I32" s="1">
        <f t="shared" si="41"/>
        <v>11.206270895743813</v>
      </c>
      <c r="K32" s="1">
        <v>5.4110259220788166E-2</v>
      </c>
      <c r="L32" s="1">
        <f t="shared" si="42"/>
        <v>0.23831330881463214</v>
      </c>
      <c r="M32" s="1">
        <f t="shared" si="47"/>
        <v>65254.589639077902</v>
      </c>
      <c r="N32" s="1">
        <f t="shared" si="43"/>
        <v>15551.037172229662</v>
      </c>
      <c r="O32" s="1">
        <f t="shared" si="44"/>
        <v>287395.35526481533</v>
      </c>
      <c r="P32" s="1">
        <f t="shared" si="37"/>
        <v>672607.44090181845</v>
      </c>
      <c r="Q32" s="1">
        <f t="shared" si="45"/>
        <v>10.307434996097586</v>
      </c>
    </row>
    <row r="33" spans="2:17" x14ac:dyDescent="0.35">
      <c r="B33" s="1" t="s">
        <v>9</v>
      </c>
      <c r="C33" s="1">
        <v>7.6702011148003083E-2</v>
      </c>
      <c r="D33" s="1">
        <f t="shared" si="38"/>
        <v>0.321802758764486</v>
      </c>
      <c r="E33" s="1">
        <f t="shared" si="46"/>
        <v>57810.53807988976</v>
      </c>
      <c r="F33" s="1">
        <f t="shared" si="39"/>
        <v>18603.590639767899</v>
      </c>
      <c r="G33" s="1">
        <f t="shared" si="40"/>
        <v>242543.71380002904</v>
      </c>
      <c r="H33" s="1">
        <f t="shared" si="36"/>
        <v>484448.07063401787</v>
      </c>
      <c r="I33" s="1">
        <f t="shared" si="41"/>
        <v>8.3799266833418429</v>
      </c>
      <c r="K33" s="1">
        <v>8.683731596352208E-2</v>
      </c>
      <c r="L33" s="1">
        <f t="shared" si="42"/>
        <v>0.35674059122464086</v>
      </c>
      <c r="M33" s="1">
        <f t="shared" si="47"/>
        <v>49703.552466848239</v>
      </c>
      <c r="N33" s="1">
        <f t="shared" si="43"/>
        <v>17731.274692988398</v>
      </c>
      <c r="O33" s="1">
        <f t="shared" si="44"/>
        <v>204189.57560177019</v>
      </c>
      <c r="P33" s="1">
        <f t="shared" si="37"/>
        <v>385212.08563700318</v>
      </c>
      <c r="Q33" s="1">
        <f t="shared" si="45"/>
        <v>7.7501922200417308</v>
      </c>
    </row>
    <row r="34" spans="2:17" x14ac:dyDescent="0.35">
      <c r="B34" s="1" t="s">
        <v>10</v>
      </c>
      <c r="C34" s="1">
        <v>0.1620762352247683</v>
      </c>
      <c r="D34" s="1">
        <v>1</v>
      </c>
      <c r="E34" s="1">
        <f t="shared" si="46"/>
        <v>39206.947440121861</v>
      </c>
      <c r="F34" s="1">
        <f>E34</f>
        <v>39206.947440121861</v>
      </c>
      <c r="G34" s="1">
        <f>F34*(1/C34)</f>
        <v>241904.35683398883</v>
      </c>
      <c r="H34" s="1">
        <f>G34</f>
        <v>241904.35683398883</v>
      </c>
      <c r="I34" s="1">
        <f t="shared" si="41"/>
        <v>6.1699360095154852</v>
      </c>
      <c r="K34" s="1">
        <v>0.1766204532664859</v>
      </c>
      <c r="L34" s="1">
        <v>1</v>
      </c>
      <c r="M34" s="1">
        <f t="shared" si="47"/>
        <v>31972.277773859842</v>
      </c>
      <c r="N34" s="1">
        <f>M34</f>
        <v>31972.277773859842</v>
      </c>
      <c r="O34" s="1">
        <f>N34*(1/K34)</f>
        <v>181022.51003523299</v>
      </c>
      <c r="P34" s="1">
        <f>O34</f>
        <v>181022.51003523299</v>
      </c>
      <c r="Q34" s="1">
        <f t="shared" si="45"/>
        <v>5.6618584173328701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B4FA-8645-4B10-B6BC-D84488AA55D1}">
  <dimension ref="A1:U34"/>
  <sheetViews>
    <sheetView topLeftCell="A11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6">
        <v>6.22289E-3</v>
      </c>
      <c r="D3" s="1">
        <f>(5*C3)/(1+2.5*C3)</f>
        <v>3.063781068565585E-2</v>
      </c>
      <c r="E3" s="1">
        <v>100000</v>
      </c>
      <c r="F3" s="1">
        <f>E3-E4</f>
        <v>3063.7810685655859</v>
      </c>
      <c r="G3" s="1">
        <f>E4*5 + F3*2.5</f>
        <v>492340.54732858605</v>
      </c>
      <c r="H3" s="1">
        <f t="shared" ref="H3:H9" si="0">H4+G3</f>
        <v>3107560.0878164442</v>
      </c>
      <c r="I3" s="1">
        <f>H3/E3</f>
        <v>31.075600878164444</v>
      </c>
      <c r="K3" s="1">
        <v>6.9097199887602793E-3</v>
      </c>
      <c r="L3" s="1">
        <f>(5*K3)/(1+2.5*K3)</f>
        <v>3.3961931353967856E-2</v>
      </c>
      <c r="M3" s="1">
        <v>100000</v>
      </c>
      <c r="N3" s="1">
        <f>M3-M4</f>
        <v>3396.1931353967811</v>
      </c>
      <c r="O3" s="1">
        <f>M4*5 + N3*2.5</f>
        <v>491509.51716150803</v>
      </c>
      <c r="P3" s="1">
        <f t="shared" ref="P3:P9" si="1">P4+O3</f>
        <v>2963947.3596667382</v>
      </c>
      <c r="Q3" s="1">
        <f>P3/M3</f>
        <v>29.639473596667383</v>
      </c>
    </row>
    <row r="4" spans="1:21" x14ac:dyDescent="0.35">
      <c r="B4" s="1" t="s">
        <v>4</v>
      </c>
      <c r="C4" s="6">
        <v>8.2111119999999996E-3</v>
      </c>
      <c r="D4" s="1">
        <f t="shared" ref="D4:D9" si="2">(5*C4)/(1+2.5*C4)</f>
        <v>4.0229732893699369E-2</v>
      </c>
      <c r="E4" s="1">
        <f>E3*(1-D3)</f>
        <v>96936.218931434414</v>
      </c>
      <c r="F4" s="1">
        <f t="shared" ref="F4:F9" si="3">E4-E5</f>
        <v>3899.718195336769</v>
      </c>
      <c r="G4" s="1">
        <f t="shared" ref="G4:G9" si="4">E5*5 + F4*2.5</f>
        <v>474931.79916883016</v>
      </c>
      <c r="H4" s="1">
        <f t="shared" si="0"/>
        <v>2615219.540487858</v>
      </c>
      <c r="I4" s="1">
        <f t="shared" ref="I4:I10" si="5">H4/E4</f>
        <v>26.978765721589294</v>
      </c>
      <c r="K4" s="1">
        <v>9.6469102498134909E-3</v>
      </c>
      <c r="L4" s="1">
        <f t="shared" ref="L4:L9" si="6">(5*K4)/(1+2.5*K4)</f>
        <v>4.7098659887025877E-2</v>
      </c>
      <c r="M4" s="1">
        <f>M3*(1-L3)</f>
        <v>96603.806864603219</v>
      </c>
      <c r="N4" s="1">
        <f t="shared" ref="N4:N9" si="7">M4-M5</f>
        <v>4549.9098433078761</v>
      </c>
      <c r="O4" s="1">
        <f t="shared" ref="O4:O9" si="8">M5*5 + N4*2.5</f>
        <v>471644.25971474638</v>
      </c>
      <c r="P4" s="1">
        <f t="shared" si="1"/>
        <v>2472437.8425052301</v>
      </c>
      <c r="Q4" s="1">
        <f t="shared" ref="Q4:Q10" si="9">P4/M4</f>
        <v>25.593586037147784</v>
      </c>
    </row>
    <row r="5" spans="1:21" x14ac:dyDescent="0.35">
      <c r="B5" s="1" t="s">
        <v>5</v>
      </c>
      <c r="C5" s="6">
        <v>1.2325473999999999E-2</v>
      </c>
      <c r="D5" s="1">
        <f t="shared" si="2"/>
        <v>5.9785168645680134E-2</v>
      </c>
      <c r="E5" s="1">
        <f>E4*(1-D4)</f>
        <v>93036.500736097645</v>
      </c>
      <c r="F5" s="1">
        <f t="shared" si="3"/>
        <v>5562.2028867115441</v>
      </c>
      <c r="G5" s="1">
        <f t="shared" si="4"/>
        <v>451276.99646370939</v>
      </c>
      <c r="H5" s="1">
        <f t="shared" si="0"/>
        <v>2140287.7413190277</v>
      </c>
      <c r="I5" s="1">
        <f t="shared" si="5"/>
        <v>23.004817726217514</v>
      </c>
      <c r="K5" s="1">
        <v>1.4328906021114874E-2</v>
      </c>
      <c r="L5" s="1">
        <f t="shared" si="6"/>
        <v>6.9166818017686885E-2</v>
      </c>
      <c r="M5" s="1">
        <f>M4*(1-L4)</f>
        <v>92053.897021295343</v>
      </c>
      <c r="N5" s="1">
        <f t="shared" si="7"/>
        <v>6367.0751430908276</v>
      </c>
      <c r="O5" s="1">
        <f t="shared" si="8"/>
        <v>444351.79724874964</v>
      </c>
      <c r="P5" s="1">
        <f t="shared" si="1"/>
        <v>2000793.5827904837</v>
      </c>
      <c r="Q5" s="1">
        <f t="shared" si="9"/>
        <v>21.73502314983611</v>
      </c>
    </row>
    <row r="6" spans="1:21" x14ac:dyDescent="0.35">
      <c r="B6" s="1" t="s">
        <v>6</v>
      </c>
      <c r="C6" s="6">
        <v>1.6708876000000001E-2</v>
      </c>
      <c r="D6" s="1">
        <f t="shared" si="2"/>
        <v>8.0194480906617405E-2</v>
      </c>
      <c r="E6" s="1">
        <f t="shared" ref="E6:E10" si="10">E5*(1-D5)</f>
        <v>87474.297849386101</v>
      </c>
      <c r="F6" s="1">
        <f t="shared" si="3"/>
        <v>7014.9559087023517</v>
      </c>
      <c r="G6" s="1">
        <f t="shared" si="4"/>
        <v>419834.09947517468</v>
      </c>
      <c r="H6" s="1">
        <f t="shared" si="0"/>
        <v>1689010.7448553182</v>
      </c>
      <c r="I6" s="1">
        <f t="shared" si="5"/>
        <v>19.308651642605575</v>
      </c>
      <c r="K6" s="1">
        <v>2.0202876335602544E-2</v>
      </c>
      <c r="L6" s="1">
        <f t="shared" si="6"/>
        <v>9.6157725105466219E-2</v>
      </c>
      <c r="M6" s="1">
        <f t="shared" ref="M6:M10" si="11">M5*(1-L5)</f>
        <v>85686.821878204515</v>
      </c>
      <c r="N6" s="1">
        <f t="shared" si="7"/>
        <v>8239.4498633254407</v>
      </c>
      <c r="O6" s="1">
        <f t="shared" si="8"/>
        <v>407835.48473270895</v>
      </c>
      <c r="P6" s="1">
        <f t="shared" si="1"/>
        <v>1556441.7855417342</v>
      </c>
      <c r="Q6" s="1">
        <f t="shared" si="9"/>
        <v>18.164307549579384</v>
      </c>
    </row>
    <row r="7" spans="1:21" x14ac:dyDescent="0.35">
      <c r="B7" s="1" t="s">
        <v>7</v>
      </c>
      <c r="C7" s="6">
        <v>2.4740096999999999E-2</v>
      </c>
      <c r="D7" s="1">
        <f t="shared" si="2"/>
        <v>0.11649522696228982</v>
      </c>
      <c r="E7" s="1">
        <f t="shared" si="10"/>
        <v>80459.341940683749</v>
      </c>
      <c r="F7" s="1">
        <f t="shared" si="3"/>
        <v>9373.1293006164342</v>
      </c>
      <c r="G7" s="1">
        <f t="shared" si="4"/>
        <v>378863.88645187765</v>
      </c>
      <c r="H7" s="1">
        <f t="shared" si="0"/>
        <v>1269176.6453801435</v>
      </c>
      <c r="I7" s="1">
        <f t="shared" si="5"/>
        <v>15.774136536137794</v>
      </c>
      <c r="K7" s="1">
        <v>2.975738368996796E-2</v>
      </c>
      <c r="L7" s="1">
        <f t="shared" si="6"/>
        <v>0.13848457208328172</v>
      </c>
      <c r="M7" s="1">
        <f t="shared" si="11"/>
        <v>77447.372014879074</v>
      </c>
      <c r="N7" s="1">
        <f t="shared" si="7"/>
        <v>10725.26617245526</v>
      </c>
      <c r="O7" s="1">
        <f t="shared" si="8"/>
        <v>360423.69464325719</v>
      </c>
      <c r="P7" s="1">
        <f t="shared" si="1"/>
        <v>1148606.3008090253</v>
      </c>
      <c r="Q7" s="1">
        <f t="shared" si="9"/>
        <v>14.830797623299041</v>
      </c>
    </row>
    <row r="8" spans="1:21" x14ac:dyDescent="0.35">
      <c r="B8" s="1" t="s">
        <v>8</v>
      </c>
      <c r="C8" s="6">
        <v>3.7979859999999997E-2</v>
      </c>
      <c r="D8" s="1">
        <f t="shared" si="2"/>
        <v>0.1734319929688091</v>
      </c>
      <c r="E8" s="1">
        <f t="shared" si="10"/>
        <v>71086.212640067315</v>
      </c>
      <c r="F8" s="1">
        <f t="shared" si="3"/>
        <v>12328.623530771423</v>
      </c>
      <c r="G8" s="1">
        <f t="shared" si="4"/>
        <v>324609.50437340798</v>
      </c>
      <c r="H8" s="1">
        <f t="shared" si="0"/>
        <v>890312.75892826589</v>
      </c>
      <c r="I8" s="1">
        <f t="shared" si="5"/>
        <v>12.524408403021972</v>
      </c>
      <c r="K8" s="1">
        <v>4.4581292053063874E-2</v>
      </c>
      <c r="L8" s="1">
        <f t="shared" si="6"/>
        <v>0.20055406221520805</v>
      </c>
      <c r="M8" s="1">
        <f t="shared" si="11"/>
        <v>66722.105842423814</v>
      </c>
      <c r="N8" s="1">
        <f t="shared" si="7"/>
        <v>13381.389366251162</v>
      </c>
      <c r="O8" s="1">
        <f t="shared" si="8"/>
        <v>300157.05579649116</v>
      </c>
      <c r="P8" s="1">
        <f t="shared" si="1"/>
        <v>788182.60616576823</v>
      </c>
      <c r="Q8" s="1">
        <f t="shared" si="9"/>
        <v>11.812915617909338</v>
      </c>
    </row>
    <row r="9" spans="1:21" x14ac:dyDescent="0.35">
      <c r="B9" s="1" t="s">
        <v>9</v>
      </c>
      <c r="C9" s="6">
        <v>6.1800411999999999E-2</v>
      </c>
      <c r="D9" s="1">
        <f t="shared" si="2"/>
        <v>0.26764987814692548</v>
      </c>
      <c r="E9" s="1">
        <f t="shared" si="10"/>
        <v>58757.589109295892</v>
      </c>
      <c r="F9" s="1">
        <f t="shared" si="3"/>
        <v>15726.461565310157</v>
      </c>
      <c r="G9" s="1">
        <f t="shared" si="4"/>
        <v>254471.79163320406</v>
      </c>
      <c r="H9" s="1">
        <f t="shared" si="0"/>
        <v>565703.25455485797</v>
      </c>
      <c r="I9" s="1">
        <f t="shared" si="5"/>
        <v>9.6277478897676456</v>
      </c>
      <c r="K9" s="1">
        <v>6.7468660275820949E-2</v>
      </c>
      <c r="L9" s="1">
        <f t="shared" si="6"/>
        <v>0.2886553303317162</v>
      </c>
      <c r="M9" s="1">
        <f t="shared" si="11"/>
        <v>53340.716476172653</v>
      </c>
      <c r="N9" s="1">
        <f t="shared" si="7"/>
        <v>15397.082134560034</v>
      </c>
      <c r="O9" s="1">
        <f t="shared" si="8"/>
        <v>228210.87704446318</v>
      </c>
      <c r="P9" s="1">
        <f t="shared" si="1"/>
        <v>488025.55036927707</v>
      </c>
      <c r="Q9" s="1">
        <f t="shared" si="9"/>
        <v>9.1492125079961859</v>
      </c>
    </row>
    <row r="10" spans="1:21" x14ac:dyDescent="0.35">
      <c r="B10" s="1" t="s">
        <v>10</v>
      </c>
      <c r="C10" s="6">
        <v>0.13826085299999999</v>
      </c>
      <c r="D10" s="1">
        <v>1</v>
      </c>
      <c r="E10" s="1">
        <f t="shared" si="10"/>
        <v>43031.127543985735</v>
      </c>
      <c r="F10" s="1">
        <f>E10</f>
        <v>43031.127543985735</v>
      </c>
      <c r="G10" s="1">
        <f>F10*(1/C10)</f>
        <v>311231.46292165387</v>
      </c>
      <c r="H10" s="1">
        <f>G10</f>
        <v>311231.46292165387</v>
      </c>
      <c r="I10" s="1">
        <f t="shared" si="5"/>
        <v>7.2327052690756943</v>
      </c>
      <c r="K10" s="1">
        <v>0.14604115254944214</v>
      </c>
      <c r="L10" s="1">
        <v>1</v>
      </c>
      <c r="M10" s="1">
        <f t="shared" si="11"/>
        <v>37943.634341612618</v>
      </c>
      <c r="N10" s="1">
        <f>M10</f>
        <v>37943.634341612618</v>
      </c>
      <c r="O10" s="1">
        <f>N10*(1/K10)</f>
        <v>259814.67332481389</v>
      </c>
      <c r="P10" s="1">
        <f>O10</f>
        <v>259814.67332481389</v>
      </c>
      <c r="Q10" s="1">
        <f t="shared" si="9"/>
        <v>6.8473850181472011</v>
      </c>
    </row>
    <row r="11" spans="1:21" x14ac:dyDescent="0.35">
      <c r="A11" t="s">
        <v>16</v>
      </c>
      <c r="B11" s="1" t="s">
        <v>1</v>
      </c>
      <c r="C11" s="6">
        <v>3.1091740000000001E-3</v>
      </c>
      <c r="D11" s="1">
        <f>(5*C11)/(1+2.5*C11)</f>
        <v>1.5425964976922108E-2</v>
      </c>
      <c r="E11" s="1">
        <v>100000</v>
      </c>
      <c r="F11" s="1">
        <f>E11-E12</f>
        <v>1542.5964976922114</v>
      </c>
      <c r="G11" s="1">
        <f>E12*5 + F11*2.5</f>
        <v>496143.50875576946</v>
      </c>
      <c r="H11" s="1">
        <f t="shared" ref="H11:H17" si="12">H12+G11</f>
        <v>3396247.3121682759</v>
      </c>
      <c r="I11" s="1">
        <f>H11/E11</f>
        <v>33.962473121682763</v>
      </c>
      <c r="K11" s="1">
        <v>3.4443508689870339E-3</v>
      </c>
      <c r="L11" s="1">
        <f>(5*K11)/(1+2.5*K11)</f>
        <v>1.7074725976795442E-2</v>
      </c>
      <c r="M11" s="1">
        <v>100000</v>
      </c>
      <c r="N11" s="1">
        <f>M11-M12</f>
        <v>1707.4725976795453</v>
      </c>
      <c r="O11" s="1">
        <f>M12*5 + N11*2.5</f>
        <v>495731.31850580114</v>
      </c>
      <c r="P11" s="1">
        <f t="shared" ref="P11:P17" si="13">P12+O11</f>
        <v>3243015.5168387485</v>
      </c>
      <c r="Q11" s="1">
        <f>P11/M11</f>
        <v>32.430155168387486</v>
      </c>
      <c r="S11" s="7">
        <f>Q11-Q3</f>
        <v>2.7906815717201034</v>
      </c>
      <c r="T11" s="7">
        <f>I11-I3</f>
        <v>2.8868722435183187</v>
      </c>
      <c r="U11" s="7">
        <f>(S11-T11)/S11</f>
        <v>-3.4468522949010573E-2</v>
      </c>
    </row>
    <row r="12" spans="1:21" x14ac:dyDescent="0.35">
      <c r="B12" s="1" t="s">
        <v>4</v>
      </c>
      <c r="C12" s="6">
        <v>4.5083730000000004E-3</v>
      </c>
      <c r="D12" s="1">
        <f t="shared" ref="D12:D17" si="14">(5*C12)/(1+2.5*C12)</f>
        <v>2.2290628827107122E-2</v>
      </c>
      <c r="E12" s="1">
        <f>E11*(1-D11)</f>
        <v>98457.403502307789</v>
      </c>
      <c r="F12" s="1">
        <f t="shared" ref="F12:F17" si="15">E12-E13</f>
        <v>2194.6774367506587</v>
      </c>
      <c r="G12" s="1">
        <f t="shared" ref="G12:G17" si="16">E13*5 + F12*2.5</f>
        <v>486800.32391966227</v>
      </c>
      <c r="H12" s="1">
        <f t="shared" si="12"/>
        <v>2900103.8034125064</v>
      </c>
      <c r="I12" s="1">
        <f t="shared" ref="I12:I18" si="17">H12/E12</f>
        <v>29.45541625363429</v>
      </c>
      <c r="K12" s="1">
        <v>5.4417568784596157E-3</v>
      </c>
      <c r="L12" s="1">
        <f t="shared" ref="L12:L17" si="18">(5*K12)/(1+2.5*K12)</f>
        <v>2.6843593616781344E-2</v>
      </c>
      <c r="M12" s="1">
        <f>M11*(1-L11)</f>
        <v>98292.527402320455</v>
      </c>
      <c r="N12" s="1">
        <f t="shared" ref="N12:N17" si="19">M12-M13</f>
        <v>2638.5246611542389</v>
      </c>
      <c r="O12" s="1">
        <f t="shared" ref="O12:O17" si="20">M13*5 + N12*2.5</f>
        <v>484866.32535871665</v>
      </c>
      <c r="P12" s="1">
        <f t="shared" si="13"/>
        <v>2747284.1983329472</v>
      </c>
      <c r="Q12" s="1">
        <f t="shared" ref="Q12:Q18" si="21">P12/M12</f>
        <v>27.950081974065611</v>
      </c>
    </row>
    <row r="13" spans="1:21" x14ac:dyDescent="0.35">
      <c r="B13" s="1" t="s">
        <v>5</v>
      </c>
      <c r="C13" s="6">
        <v>7.1557540000000003E-3</v>
      </c>
      <c r="D13" s="1">
        <f t="shared" si="14"/>
        <v>3.5149958853338471E-2</v>
      </c>
      <c r="E13" s="1">
        <f>E12*(1-D12)</f>
        <v>96262.72606555713</v>
      </c>
      <c r="F13" s="1">
        <f t="shared" si="15"/>
        <v>3383.6308603145299</v>
      </c>
      <c r="G13" s="1">
        <f t="shared" si="16"/>
        <v>472854.55317699932</v>
      </c>
      <c r="H13" s="1">
        <f t="shared" si="12"/>
        <v>2413303.4794928441</v>
      </c>
      <c r="I13" s="1">
        <f t="shared" si="17"/>
        <v>25.069968181135124</v>
      </c>
      <c r="K13" s="1">
        <v>8.8062416363136851E-3</v>
      </c>
      <c r="L13" s="1">
        <f t="shared" si="18"/>
        <v>4.3082716159446428E-2</v>
      </c>
      <c r="M13" s="1">
        <f>M12*(1-L12)</f>
        <v>95654.002741166216</v>
      </c>
      <c r="N13" s="1">
        <f t="shared" si="19"/>
        <v>4121.0342496125813</v>
      </c>
      <c r="O13" s="1">
        <f t="shared" si="20"/>
        <v>467967.42808179959</v>
      </c>
      <c r="P13" s="1">
        <f t="shared" si="13"/>
        <v>2262417.8729742304</v>
      </c>
      <c r="Q13" s="1">
        <f t="shared" si="21"/>
        <v>23.652098272313733</v>
      </c>
    </row>
    <row r="14" spans="1:21" x14ac:dyDescent="0.35">
      <c r="B14" s="1" t="s">
        <v>6</v>
      </c>
      <c r="C14" s="6">
        <v>1.0669781999999999E-2</v>
      </c>
      <c r="D14" s="1">
        <f t="shared" si="14"/>
        <v>5.1962829833922378E-2</v>
      </c>
      <c r="E14" s="1">
        <f t="shared" ref="E14:E18" si="22">E13*(1-D13)</f>
        <v>92879.0952052426</v>
      </c>
      <c r="F14" s="1">
        <f t="shared" si="15"/>
        <v>4826.2606192787061</v>
      </c>
      <c r="G14" s="1">
        <f t="shared" si="16"/>
        <v>452329.82447801623</v>
      </c>
      <c r="H14" s="1">
        <f t="shared" si="12"/>
        <v>1940448.9263158445</v>
      </c>
      <c r="I14" s="1">
        <f t="shared" si="17"/>
        <v>20.892203159687057</v>
      </c>
      <c r="K14" s="1">
        <v>1.3719055959307202E-2</v>
      </c>
      <c r="L14" s="1">
        <f t="shared" si="18"/>
        <v>6.6320638422111208E-2</v>
      </c>
      <c r="M14" s="1">
        <f t="shared" ref="M14:M18" si="23">M13*(1-L13)</f>
        <v>91532.968491553635</v>
      </c>
      <c r="N14" s="1">
        <f t="shared" si="19"/>
        <v>6070.5249070308346</v>
      </c>
      <c r="O14" s="1">
        <f t="shared" si="20"/>
        <v>442488.53019019112</v>
      </c>
      <c r="P14" s="1">
        <f t="shared" si="13"/>
        <v>1794450.4448924307</v>
      </c>
      <c r="Q14" s="1">
        <f t="shared" si="21"/>
        <v>19.604416577596485</v>
      </c>
    </row>
    <row r="15" spans="1:21" x14ac:dyDescent="0.35">
      <c r="B15" s="1" t="s">
        <v>7</v>
      </c>
      <c r="C15" s="6">
        <v>1.7293515999999998E-2</v>
      </c>
      <c r="D15" s="1">
        <f t="shared" si="14"/>
        <v>8.2884182652864416E-2</v>
      </c>
      <c r="E15" s="1">
        <f t="shared" si="22"/>
        <v>88052.834585963894</v>
      </c>
      <c r="F15" s="1">
        <f t="shared" si="15"/>
        <v>7298.1872249254957</v>
      </c>
      <c r="G15" s="1">
        <f t="shared" si="16"/>
        <v>422018.7048675057</v>
      </c>
      <c r="H15" s="1">
        <f t="shared" si="12"/>
        <v>1488119.1018378283</v>
      </c>
      <c r="I15" s="1">
        <f t="shared" si="17"/>
        <v>16.900297518361125</v>
      </c>
      <c r="K15" s="1">
        <v>2.2006269199846041E-2</v>
      </c>
      <c r="L15" s="1">
        <f t="shared" si="18"/>
        <v>0.10429356531395371</v>
      </c>
      <c r="M15" s="1">
        <f t="shared" si="23"/>
        <v>85462.4435845228</v>
      </c>
      <c r="N15" s="1">
        <f t="shared" si="19"/>
        <v>8913.1829418725101</v>
      </c>
      <c r="O15" s="1">
        <f t="shared" si="20"/>
        <v>405029.26056793274</v>
      </c>
      <c r="P15" s="1">
        <f t="shared" si="13"/>
        <v>1351961.9147022394</v>
      </c>
      <c r="Q15" s="1">
        <f t="shared" si="21"/>
        <v>15.819368812748047</v>
      </c>
    </row>
    <row r="16" spans="1:21" x14ac:dyDescent="0.35">
      <c r="B16" s="1" t="s">
        <v>8</v>
      </c>
      <c r="C16" s="6">
        <v>2.920737E-2</v>
      </c>
      <c r="D16" s="1">
        <f t="shared" si="14"/>
        <v>0.1360991075246448</v>
      </c>
      <c r="E16" s="1">
        <f t="shared" si="22"/>
        <v>80754.647361038398</v>
      </c>
      <c r="F16" s="1">
        <f t="shared" si="15"/>
        <v>10990.635434304742</v>
      </c>
      <c r="G16" s="1">
        <f t="shared" si="16"/>
        <v>376296.64821943012</v>
      </c>
      <c r="H16" s="1">
        <f t="shared" si="12"/>
        <v>1066100.3969703226</v>
      </c>
      <c r="I16" s="1">
        <f t="shared" si="17"/>
        <v>13.201721904672484</v>
      </c>
      <c r="K16" s="1">
        <v>3.5805152524023318E-2</v>
      </c>
      <c r="L16" s="1">
        <f t="shared" si="18"/>
        <v>0.1643172519491935</v>
      </c>
      <c r="M16" s="1">
        <f t="shared" si="23"/>
        <v>76549.26064265029</v>
      </c>
      <c r="N16" s="1">
        <f t="shared" si="19"/>
        <v>12578.364147542852</v>
      </c>
      <c r="O16" s="1">
        <f t="shared" si="20"/>
        <v>351300.39284439432</v>
      </c>
      <c r="P16" s="1">
        <f t="shared" si="13"/>
        <v>946932.65413430682</v>
      </c>
      <c r="Q16" s="1">
        <f t="shared" si="21"/>
        <v>12.370239061547677</v>
      </c>
    </row>
    <row r="17" spans="1:21" x14ac:dyDescent="0.35">
      <c r="B17" s="1" t="s">
        <v>9</v>
      </c>
      <c r="C17" s="6">
        <v>5.4191040000000003E-2</v>
      </c>
      <c r="D17" s="1">
        <f t="shared" si="14"/>
        <v>0.2386266360516491</v>
      </c>
      <c r="E17" s="1">
        <f t="shared" si="22"/>
        <v>69764.011926733656</v>
      </c>
      <c r="F17" s="1">
        <f t="shared" si="15"/>
        <v>16647.551483543582</v>
      </c>
      <c r="G17" s="1">
        <f t="shared" si="16"/>
        <v>307201.18092480936</v>
      </c>
      <c r="H17" s="1">
        <f t="shared" si="12"/>
        <v>689803.74875089247</v>
      </c>
      <c r="I17" s="1">
        <f t="shared" si="17"/>
        <v>9.8876731670094617</v>
      </c>
      <c r="K17" s="1">
        <v>6.0618162869725038E-2</v>
      </c>
      <c r="L17" s="1">
        <f t="shared" si="18"/>
        <v>0.2632035284586442</v>
      </c>
      <c r="M17" s="1">
        <f t="shared" si="23"/>
        <v>63970.896495107438</v>
      </c>
      <c r="N17" s="1">
        <f t="shared" si="19"/>
        <v>16837.365676174995</v>
      </c>
      <c r="O17" s="1">
        <f t="shared" si="20"/>
        <v>277761.0682850997</v>
      </c>
      <c r="P17" s="1">
        <f t="shared" si="13"/>
        <v>595632.26128991251</v>
      </c>
      <c r="Q17" s="1">
        <f t="shared" si="21"/>
        <v>9.3109881825005711</v>
      </c>
    </row>
    <row r="18" spans="1:21" x14ac:dyDescent="0.35">
      <c r="B18" s="1" t="s">
        <v>10</v>
      </c>
      <c r="C18" s="6">
        <v>0.138829336</v>
      </c>
      <c r="D18" s="1">
        <v>1</v>
      </c>
      <c r="E18" s="1">
        <f t="shared" si="22"/>
        <v>53116.460443190073</v>
      </c>
      <c r="F18" s="1">
        <f>E18</f>
        <v>53116.460443190073</v>
      </c>
      <c r="G18" s="1">
        <f>F18*(1/C18)</f>
        <v>382602.56782608305</v>
      </c>
      <c r="H18" s="1">
        <f>G18</f>
        <v>382602.56782608305</v>
      </c>
      <c r="I18" s="1">
        <f t="shared" si="17"/>
        <v>7.203088546069254</v>
      </c>
      <c r="K18" s="1">
        <v>0.14827871117663316</v>
      </c>
      <c r="L18" s="1">
        <v>1</v>
      </c>
      <c r="M18" s="1">
        <f t="shared" si="23"/>
        <v>47133.530818932442</v>
      </c>
      <c r="N18" s="1">
        <f>M18</f>
        <v>47133.530818932442</v>
      </c>
      <c r="O18" s="1">
        <f>N18*(1/K18)</f>
        <v>317871.19300481275</v>
      </c>
      <c r="P18" s="1">
        <f>O18</f>
        <v>317871.19300481275</v>
      </c>
      <c r="Q18" s="1">
        <f t="shared" si="21"/>
        <v>6.7440564600590305</v>
      </c>
    </row>
    <row r="19" spans="1:21" x14ac:dyDescent="0.35">
      <c r="A19" t="s">
        <v>40</v>
      </c>
      <c r="B19" s="1" t="s">
        <v>1</v>
      </c>
      <c r="C19" s="6">
        <v>9.0738799999999994E-3</v>
      </c>
      <c r="D19" s="1">
        <f>(5*C19)/(1+2.5*C19)</f>
        <v>4.4363037796497785E-2</v>
      </c>
      <c r="E19" s="1">
        <v>100000</v>
      </c>
      <c r="F19" s="1">
        <f>E19-E20</f>
        <v>4436.3037796497811</v>
      </c>
      <c r="G19" s="1">
        <f>E20*5 + F19*2.5</f>
        <v>488909.24055087555</v>
      </c>
      <c r="H19" s="1">
        <f t="shared" ref="H19:H25" si="24">H20+G19</f>
        <v>2774241.7416967005</v>
      </c>
      <c r="I19" s="1">
        <f>H19/E19</f>
        <v>27.742417416967005</v>
      </c>
      <c r="K19" s="1">
        <v>1.2003493863532059E-2</v>
      </c>
      <c r="L19" s="1">
        <f>(5*K19)/(1+2.5*K19)</f>
        <v>5.8268893552189026E-2</v>
      </c>
      <c r="M19" s="1">
        <v>100000</v>
      </c>
      <c r="N19" s="1">
        <f>M19-M20</f>
        <v>5826.8893552188965</v>
      </c>
      <c r="O19" s="1">
        <f>M20*5 + N19*2.5</f>
        <v>485432.77661195275</v>
      </c>
      <c r="P19" s="1">
        <f t="shared" ref="P19:P25" si="25">P20+O19</f>
        <v>2487585.3034815076</v>
      </c>
      <c r="Q19" s="1">
        <f>P19/M19</f>
        <v>24.875853034815076</v>
      </c>
    </row>
    <row r="20" spans="1:21" x14ac:dyDescent="0.35">
      <c r="B20" s="1" t="s">
        <v>4</v>
      </c>
      <c r="C20" s="6">
        <v>1.1511346E-2</v>
      </c>
      <c r="D20" s="1">
        <f t="shared" ref="D20:D25" si="26">(5*C20)/(1+2.5*C20)</f>
        <v>5.5946676133687943E-2</v>
      </c>
      <c r="E20" s="1">
        <f>E19*(1-D19)</f>
        <v>95563.696220350219</v>
      </c>
      <c r="F20" s="1">
        <f t="shared" ref="F20:F25" si="27">E20-E21</f>
        <v>5346.4711625780765</v>
      </c>
      <c r="G20" s="1">
        <f t="shared" ref="G20:G25" si="28">E21*5 + F20*2.5</f>
        <v>464452.30319530587</v>
      </c>
      <c r="H20" s="1">
        <f t="shared" si="24"/>
        <v>2285332.5011458248</v>
      </c>
      <c r="I20" s="1">
        <f t="shared" ref="I20:I26" si="29">H20/E20</f>
        <v>23.914233035485758</v>
      </c>
      <c r="K20" s="1">
        <v>1.6513373912709538E-2</v>
      </c>
      <c r="L20" s="1">
        <f t="shared" ref="L20:L25" si="30">(5*K20)/(1+2.5*K20)</f>
        <v>7.9293367017647387E-2</v>
      </c>
      <c r="M20" s="1">
        <f>M19*(1-L19)</f>
        <v>94173.110644781103</v>
      </c>
      <c r="N20" s="1">
        <f t="shared" ref="N20:N25" si="31">M20-M21</f>
        <v>7467.3030255501508</v>
      </c>
      <c r="O20" s="1">
        <f t="shared" ref="O20:O25" si="32">M21*5 + N20*2.5</f>
        <v>452197.2956600301</v>
      </c>
      <c r="P20" s="1">
        <f t="shared" si="25"/>
        <v>2002152.5268695548</v>
      </c>
      <c r="Q20" s="1">
        <f t="shared" ref="Q20:Q26" si="33">P20/M20</f>
        <v>21.260341865754334</v>
      </c>
    </row>
    <row r="21" spans="1:21" x14ac:dyDescent="0.35">
      <c r="B21" s="1" t="s">
        <v>5</v>
      </c>
      <c r="C21" s="6">
        <v>1.6787208000000001E-2</v>
      </c>
      <c r="D21" s="1">
        <f t="shared" si="26"/>
        <v>8.05552938179427E-2</v>
      </c>
      <c r="E21" s="1">
        <f>E20*(1-D20)</f>
        <v>90217.225057772142</v>
      </c>
      <c r="F21" s="1">
        <f t="shared" si="27"/>
        <v>7267.4750719682925</v>
      </c>
      <c r="G21" s="1">
        <f t="shared" si="28"/>
        <v>432917.43760894</v>
      </c>
      <c r="H21" s="1">
        <f t="shared" si="24"/>
        <v>1820880.1979505187</v>
      </c>
      <c r="I21" s="1">
        <f t="shared" si="29"/>
        <v>20.183287579334067</v>
      </c>
      <c r="K21" s="1">
        <v>2.3856016851005777E-2</v>
      </c>
      <c r="L21" s="1">
        <f t="shared" si="30"/>
        <v>0.11256660706737902</v>
      </c>
      <c r="M21" s="1">
        <f>M20*(1-L20)</f>
        <v>86705.807619230953</v>
      </c>
      <c r="N21" s="1">
        <f t="shared" si="31"/>
        <v>9760.1785767337278</v>
      </c>
      <c r="O21" s="1">
        <f t="shared" si="32"/>
        <v>409128.59165432048</v>
      </c>
      <c r="P21" s="1">
        <f t="shared" si="25"/>
        <v>1549955.2312095247</v>
      </c>
      <c r="Q21" s="1">
        <f t="shared" si="33"/>
        <v>17.876025537022407</v>
      </c>
    </row>
    <row r="22" spans="1:21" x14ac:dyDescent="0.35">
      <c r="B22" s="1" t="s">
        <v>6</v>
      </c>
      <c r="C22" s="6">
        <v>2.3159098999999999E-2</v>
      </c>
      <c r="D22" s="1">
        <f t="shared" si="26"/>
        <v>0.10945811660308881</v>
      </c>
      <c r="E22" s="1">
        <f t="shared" ref="E22:E26" si="34">E21*(1-D21)</f>
        <v>82949.74998580385</v>
      </c>
      <c r="F22" s="1">
        <f t="shared" si="27"/>
        <v>9079.5234061431838</v>
      </c>
      <c r="G22" s="1">
        <f t="shared" si="28"/>
        <v>392049.94141366129</v>
      </c>
      <c r="H22" s="1">
        <f t="shared" si="24"/>
        <v>1387962.7603415786</v>
      </c>
      <c r="I22" s="1">
        <f t="shared" si="29"/>
        <v>16.732573161210453</v>
      </c>
      <c r="K22" s="1">
        <v>3.2428213311752836E-2</v>
      </c>
      <c r="L22" s="1">
        <f t="shared" si="30"/>
        <v>0.14998194989823285</v>
      </c>
      <c r="M22" s="1">
        <f t="shared" ref="M22:M26" si="35">M21*(1-L21)</f>
        <v>76945.629042497225</v>
      </c>
      <c r="N22" s="1">
        <f t="shared" si="31"/>
        <v>11540.455479939832</v>
      </c>
      <c r="O22" s="1">
        <f t="shared" si="32"/>
        <v>355877.00651263655</v>
      </c>
      <c r="P22" s="1">
        <f t="shared" si="25"/>
        <v>1140826.6395552042</v>
      </c>
      <c r="Q22" s="1">
        <f t="shared" si="33"/>
        <v>14.826399546686705</v>
      </c>
    </row>
    <row r="23" spans="1:21" x14ac:dyDescent="0.35">
      <c r="B23" s="1" t="s">
        <v>7</v>
      </c>
      <c r="C23" s="6">
        <v>3.5548705E-2</v>
      </c>
      <c r="D23" s="1">
        <f t="shared" si="26"/>
        <v>0.16323641692379731</v>
      </c>
      <c r="E23" s="1">
        <f t="shared" si="34"/>
        <v>73870.226579660666</v>
      </c>
      <c r="F23" s="1">
        <f t="shared" si="27"/>
        <v>12058.311104212866</v>
      </c>
      <c r="G23" s="1">
        <f t="shared" si="28"/>
        <v>339205.35513777117</v>
      </c>
      <c r="H23" s="1">
        <f t="shared" si="24"/>
        <v>995912.8189279174</v>
      </c>
      <c r="I23" s="1">
        <f t="shared" si="29"/>
        <v>13.48192451872255</v>
      </c>
      <c r="K23" s="1">
        <v>4.7158860154328783E-2</v>
      </c>
      <c r="L23" s="1">
        <f t="shared" si="30"/>
        <v>0.21092664981770801</v>
      </c>
      <c r="M23" s="1">
        <f t="shared" si="35"/>
        <v>65405.173562557393</v>
      </c>
      <c r="N23" s="1">
        <f t="shared" si="31"/>
        <v>13795.694140295956</v>
      </c>
      <c r="O23" s="1">
        <f t="shared" si="32"/>
        <v>292536.6324620471</v>
      </c>
      <c r="P23" s="1">
        <f t="shared" si="25"/>
        <v>784949.63304256764</v>
      </c>
      <c r="Q23" s="1">
        <f t="shared" si="33"/>
        <v>12.00133858358766</v>
      </c>
    </row>
    <row r="24" spans="1:21" x14ac:dyDescent="0.35">
      <c r="B24" s="1" t="s">
        <v>8</v>
      </c>
      <c r="C24" s="6">
        <v>5.5018496E-2</v>
      </c>
      <c r="D24" s="1">
        <f t="shared" si="26"/>
        <v>0.24182971234646247</v>
      </c>
      <c r="E24" s="1">
        <f t="shared" si="34"/>
        <v>61811.9154754478</v>
      </c>
      <c r="F24" s="1">
        <f t="shared" si="27"/>
        <v>14947.957739011392</v>
      </c>
      <c r="G24" s="1">
        <f t="shared" si="28"/>
        <v>271689.68302971049</v>
      </c>
      <c r="H24" s="1">
        <f t="shared" si="24"/>
        <v>656707.46379014617</v>
      </c>
      <c r="I24" s="1">
        <f t="shared" si="29"/>
        <v>10.624285928349781</v>
      </c>
      <c r="K24" s="1">
        <v>6.8720304584500166E-2</v>
      </c>
      <c r="L24" s="1">
        <f t="shared" si="30"/>
        <v>0.29322520877527453</v>
      </c>
      <c r="M24" s="1">
        <f t="shared" si="35"/>
        <v>51609.479422261436</v>
      </c>
      <c r="N24" s="1">
        <f t="shared" si="31"/>
        <v>15133.200378375841</v>
      </c>
      <c r="O24" s="1">
        <f t="shared" si="32"/>
        <v>220214.39616536757</v>
      </c>
      <c r="P24" s="1">
        <f t="shared" si="25"/>
        <v>492413.00058052054</v>
      </c>
      <c r="Q24" s="1">
        <f t="shared" si="33"/>
        <v>9.5411348088142347</v>
      </c>
    </row>
    <row r="25" spans="1:21" x14ac:dyDescent="0.35">
      <c r="B25" s="1" t="s">
        <v>9</v>
      </c>
      <c r="C25" s="6">
        <v>8.7767243999999994E-2</v>
      </c>
      <c r="D25" s="1">
        <f t="shared" si="26"/>
        <v>0.35987346456581659</v>
      </c>
      <c r="E25" s="1">
        <f t="shared" si="34"/>
        <v>46863.957736436409</v>
      </c>
      <c r="F25" s="1">
        <f t="shared" si="27"/>
        <v>16865.094833877374</v>
      </c>
      <c r="G25" s="1">
        <f t="shared" si="28"/>
        <v>192157.05159748864</v>
      </c>
      <c r="H25" s="1">
        <f t="shared" si="24"/>
        <v>385017.78076043574</v>
      </c>
      <c r="I25" s="1">
        <f t="shared" si="29"/>
        <v>8.2156480023685035</v>
      </c>
      <c r="K25" s="1">
        <v>0.10116654633886842</v>
      </c>
      <c r="L25" s="1">
        <f t="shared" si="30"/>
        <v>0.4037242592424104</v>
      </c>
      <c r="M25" s="1">
        <f t="shared" si="35"/>
        <v>36476.279043885595</v>
      </c>
      <c r="N25" s="1">
        <f t="shared" si="31"/>
        <v>14726.358736912171</v>
      </c>
      <c r="O25" s="1">
        <f t="shared" si="32"/>
        <v>145565.49837714754</v>
      </c>
      <c r="P25" s="1">
        <f t="shared" si="25"/>
        <v>272198.60441515298</v>
      </c>
      <c r="Q25" s="1">
        <f t="shared" si="33"/>
        <v>7.4623457093214878</v>
      </c>
    </row>
    <row r="26" spans="1:21" x14ac:dyDescent="0.35">
      <c r="B26" s="1" t="s">
        <v>10</v>
      </c>
      <c r="C26" s="6">
        <v>0.155546767</v>
      </c>
      <c r="D26" s="1">
        <v>1</v>
      </c>
      <c r="E26" s="1">
        <f t="shared" si="34"/>
        <v>29998.862902559034</v>
      </c>
      <c r="F26" s="1">
        <f>E26</f>
        <v>29998.862902559034</v>
      </c>
      <c r="G26" s="1">
        <f>F26*(1/C26)</f>
        <v>192860.72916294707</v>
      </c>
      <c r="H26" s="1">
        <f>G26</f>
        <v>192860.72916294707</v>
      </c>
      <c r="I26" s="1">
        <f t="shared" si="29"/>
        <v>6.4289346496028426</v>
      </c>
      <c r="K26" s="1">
        <v>0.17175540415510135</v>
      </c>
      <c r="L26" s="1">
        <v>1</v>
      </c>
      <c r="M26" s="1">
        <f t="shared" si="35"/>
        <v>21749.920306973425</v>
      </c>
      <c r="N26" s="1">
        <f>M26</f>
        <v>21749.920306973425</v>
      </c>
      <c r="O26" s="1">
        <f>N26*(1/K26)</f>
        <v>126633.10603800543</v>
      </c>
      <c r="P26" s="1">
        <f>O26</f>
        <v>126633.10603800543</v>
      </c>
      <c r="Q26" s="1">
        <f t="shared" si="33"/>
        <v>5.8222331047992171</v>
      </c>
    </row>
    <row r="27" spans="1:21" x14ac:dyDescent="0.35">
      <c r="A27" t="s">
        <v>17</v>
      </c>
      <c r="B27" s="1" t="s">
        <v>1</v>
      </c>
      <c r="C27" s="6">
        <v>5.145536E-3</v>
      </c>
      <c r="D27" s="1">
        <f>(5*C27)/(1+2.5*C27)</f>
        <v>2.5400926545072432E-2</v>
      </c>
      <c r="E27" s="1">
        <v>100000</v>
      </c>
      <c r="F27" s="1">
        <f>E27-E28</f>
        <v>2540.0926545072434</v>
      </c>
      <c r="G27" s="1">
        <f>E28*5 + F27*2.5</f>
        <v>493649.76836373186</v>
      </c>
      <c r="H27" s="1">
        <f t="shared" ref="H27:H33" si="36">H28+G27</f>
        <v>3074833.6183064277</v>
      </c>
      <c r="I27" s="1">
        <f>H27/E27</f>
        <v>30.748336183064279</v>
      </c>
      <c r="K27" s="1">
        <v>6.0702421554253878E-3</v>
      </c>
      <c r="L27" s="1">
        <f>(5*K27)/(1+2.5*K27)</f>
        <v>2.9897498143200422E-2</v>
      </c>
      <c r="M27" s="1">
        <v>100000</v>
      </c>
      <c r="N27" s="1">
        <f>M27-M28</f>
        <v>2989.7498143200355</v>
      </c>
      <c r="O27" s="1">
        <f>M28*5 + N27*2.5</f>
        <v>492525.62546419993</v>
      </c>
      <c r="P27" s="1">
        <f t="shared" ref="P27:P33" si="37">P28+O27</f>
        <v>2876876.8338125139</v>
      </c>
      <c r="Q27" s="1">
        <f>P27/M27</f>
        <v>28.768768338125138</v>
      </c>
      <c r="S27" s="7">
        <f>Q27-Q19</f>
        <v>3.8929153033100619</v>
      </c>
      <c r="T27" s="7">
        <f>I27-I19</f>
        <v>3.0059187660972739</v>
      </c>
      <c r="U27" s="7">
        <f>(S27-T27)/S27</f>
        <v>0.22784891735471202</v>
      </c>
    </row>
    <row r="28" spans="1:21" x14ac:dyDescent="0.35">
      <c r="B28" s="1" t="s">
        <v>4</v>
      </c>
      <c r="C28" s="6">
        <v>6.9754559999999997E-3</v>
      </c>
      <c r="D28" s="1">
        <f t="shared" ref="D28:D33" si="38">(5*C28)/(1+2.5*C28)</f>
        <v>3.4279492274836343E-2</v>
      </c>
      <c r="E28" s="1">
        <f>E27*(1-D27)</f>
        <v>97459.907345492757</v>
      </c>
      <c r="F28" s="1">
        <f t="shared" ref="F28:F33" si="39">E28-E29</f>
        <v>3340.876140956083</v>
      </c>
      <c r="G28" s="1">
        <f t="shared" ref="G28:G33" si="40">E29*5 + F28*2.5</f>
        <v>478947.3463750736</v>
      </c>
      <c r="H28" s="1">
        <f t="shared" si="36"/>
        <v>2581183.8499426958</v>
      </c>
      <c r="I28" s="1">
        <f t="shared" ref="I28:I34" si="41">H28/E28</f>
        <v>26.484571145676021</v>
      </c>
      <c r="K28" s="1">
        <v>8.8504662846349887E-3</v>
      </c>
      <c r="L28" s="1">
        <f t="shared" ref="L28:L33" si="42">(5*K28)/(1+2.5*K28)</f>
        <v>4.3294392519897189E-2</v>
      </c>
      <c r="M28" s="1">
        <f>M27*(1-L27)</f>
        <v>97010.250185679964</v>
      </c>
      <c r="N28" s="1">
        <f t="shared" ref="N28:N33" si="43">M28-M29</f>
        <v>4199.9998499922513</v>
      </c>
      <c r="O28" s="1">
        <f t="shared" ref="O28:O33" si="44">M29*5 + N28*2.5</f>
        <v>474551.25130341918</v>
      </c>
      <c r="P28" s="1">
        <f t="shared" si="37"/>
        <v>2384351.2083483138</v>
      </c>
      <c r="Q28" s="1">
        <f t="shared" ref="Q28:Q34" si="45">P28/M28</f>
        <v>24.578343049158288</v>
      </c>
    </row>
    <row r="29" spans="1:21" x14ac:dyDescent="0.35">
      <c r="B29" s="1" t="s">
        <v>5</v>
      </c>
      <c r="C29" s="6">
        <v>1.0502447E-2</v>
      </c>
      <c r="D29" s="1">
        <f t="shared" si="38"/>
        <v>5.1168742484986936E-2</v>
      </c>
      <c r="E29" s="1">
        <f>E28*(1-D28)</f>
        <v>94119.031204536674</v>
      </c>
      <c r="F29" s="1">
        <f t="shared" si="39"/>
        <v>4815.9524706413795</v>
      </c>
      <c r="G29" s="1">
        <f t="shared" si="40"/>
        <v>458555.27484607993</v>
      </c>
      <c r="H29" s="1">
        <f t="shared" si="36"/>
        <v>2102236.503567622</v>
      </c>
      <c r="I29" s="1">
        <f t="shared" si="41"/>
        <v>22.335934365910592</v>
      </c>
      <c r="K29" s="1">
        <v>1.3805620115101206E-2</v>
      </c>
      <c r="L29" s="1">
        <f t="shared" si="42"/>
        <v>6.6725145546651266E-2</v>
      </c>
      <c r="M29" s="1">
        <f>M28*(1-L28)</f>
        <v>92810.250335687713</v>
      </c>
      <c r="N29" s="1">
        <f t="shared" si="43"/>
        <v>6192.7774618699041</v>
      </c>
      <c r="O29" s="1">
        <f t="shared" si="44"/>
        <v>448569.30802376376</v>
      </c>
      <c r="P29" s="1">
        <f t="shared" si="37"/>
        <v>1909799.9570448948</v>
      </c>
      <c r="Q29" s="1">
        <f t="shared" si="45"/>
        <v>20.577468007437666</v>
      </c>
    </row>
    <row r="30" spans="1:21" x14ac:dyDescent="0.35">
      <c r="B30" s="1" t="s">
        <v>6</v>
      </c>
      <c r="C30" s="6">
        <v>1.5787186000000002E-2</v>
      </c>
      <c r="D30" s="1">
        <f t="shared" si="38"/>
        <v>7.5938780855069457E-2</v>
      </c>
      <c r="E30" s="1">
        <f t="shared" ref="E30:E34" si="46">E29*(1-D29)</f>
        <v>89303.078733895294</v>
      </c>
      <c r="F30" s="1">
        <f t="shared" si="39"/>
        <v>6781.5669256562833</v>
      </c>
      <c r="G30" s="1">
        <f t="shared" si="40"/>
        <v>429561.47635533579</v>
      </c>
      <c r="H30" s="1">
        <f t="shared" si="36"/>
        <v>1643681.2287215423</v>
      </c>
      <c r="I30" s="1">
        <f t="shared" si="41"/>
        <v>18.405650197339472</v>
      </c>
      <c r="K30" s="1">
        <v>2.124932834248535E-2</v>
      </c>
      <c r="L30" s="1">
        <f t="shared" si="42"/>
        <v>0.10088717969520018</v>
      </c>
      <c r="M30" s="1">
        <f t="shared" ref="M30:M34" si="47">M29*(1-L29)</f>
        <v>86617.472873817809</v>
      </c>
      <c r="N30" s="1">
        <f t="shared" si="43"/>
        <v>8738.5925505649939</v>
      </c>
      <c r="O30" s="1">
        <f t="shared" si="44"/>
        <v>411240.88299267658</v>
      </c>
      <c r="P30" s="1">
        <f t="shared" si="37"/>
        <v>1461230.649021131</v>
      </c>
      <c r="Q30" s="1">
        <f t="shared" si="45"/>
        <v>16.869929363441667</v>
      </c>
    </row>
    <row r="31" spans="1:21" x14ac:dyDescent="0.35">
      <c r="B31" s="1" t="s">
        <v>7</v>
      </c>
      <c r="C31" s="6">
        <v>2.5460528E-2</v>
      </c>
      <c r="D31" s="1">
        <f t="shared" si="38"/>
        <v>0.11968455978600205</v>
      </c>
      <c r="E31" s="1">
        <f t="shared" si="46"/>
        <v>82521.511808239011</v>
      </c>
      <c r="F31" s="1">
        <f t="shared" si="39"/>
        <v>9876.550813644455</v>
      </c>
      <c r="G31" s="1">
        <f t="shared" si="40"/>
        <v>387916.1820070839</v>
      </c>
      <c r="H31" s="1">
        <f t="shared" si="36"/>
        <v>1214119.7523662066</v>
      </c>
      <c r="I31" s="1">
        <f t="shared" si="41"/>
        <v>14.712766716968799</v>
      </c>
      <c r="K31" s="1">
        <v>3.3150297211071392E-2</v>
      </c>
      <c r="L31" s="1">
        <f t="shared" si="42"/>
        <v>0.15306602546283124</v>
      </c>
      <c r="M31" s="1">
        <f t="shared" si="47"/>
        <v>77878.880323252815</v>
      </c>
      <c r="N31" s="1">
        <f t="shared" si="43"/>
        <v>11920.610678575802</v>
      </c>
      <c r="O31" s="1">
        <f t="shared" si="44"/>
        <v>359592.87491982454</v>
      </c>
      <c r="P31" s="1">
        <f t="shared" si="37"/>
        <v>1049989.7660284545</v>
      </c>
      <c r="Q31" s="1">
        <f t="shared" si="45"/>
        <v>13.48234285945367</v>
      </c>
    </row>
    <row r="32" spans="1:21" x14ac:dyDescent="0.35">
      <c r="B32" s="1" t="s">
        <v>8</v>
      </c>
      <c r="C32" s="6">
        <v>4.3336310000000003E-2</v>
      </c>
      <c r="D32" s="1">
        <f t="shared" si="38"/>
        <v>0.19550083772745797</v>
      </c>
      <c r="E32" s="1">
        <f t="shared" si="46"/>
        <v>72644.960994594556</v>
      </c>
      <c r="F32" s="1">
        <f t="shared" si="39"/>
        <v>14202.150731121743</v>
      </c>
      <c r="G32" s="1">
        <f t="shared" si="40"/>
        <v>327719.42814516847</v>
      </c>
      <c r="H32" s="1">
        <f t="shared" si="36"/>
        <v>826203.57035912282</v>
      </c>
      <c r="I32" s="1">
        <f t="shared" si="41"/>
        <v>11.373171091944007</v>
      </c>
      <c r="K32" s="1">
        <v>5.2880047337008781E-2</v>
      </c>
      <c r="L32" s="1">
        <f t="shared" si="42"/>
        <v>0.23352782993178908</v>
      </c>
      <c r="M32" s="1">
        <f t="shared" si="47"/>
        <v>65958.269644677013</v>
      </c>
      <c r="N32" s="1">
        <f t="shared" si="43"/>
        <v>15403.091576177219</v>
      </c>
      <c r="O32" s="1">
        <f t="shared" si="44"/>
        <v>291283.61928294203</v>
      </c>
      <c r="P32" s="1">
        <f t="shared" si="37"/>
        <v>690396.89110863011</v>
      </c>
      <c r="Q32" s="1">
        <f t="shared" si="45"/>
        <v>10.467177123169828</v>
      </c>
    </row>
    <row r="33" spans="2:17" x14ac:dyDescent="0.35">
      <c r="B33" s="1" t="s">
        <v>9</v>
      </c>
      <c r="C33" s="6">
        <v>7.5248930000000006E-2</v>
      </c>
      <c r="D33" s="1">
        <f t="shared" si="38"/>
        <v>0.3166716440581992</v>
      </c>
      <c r="E33" s="1">
        <f t="shared" si="46"/>
        <v>58442.810263472813</v>
      </c>
      <c r="F33" s="1">
        <f t="shared" si="39"/>
        <v>18507.180809515332</v>
      </c>
      <c r="G33" s="1">
        <f t="shared" si="40"/>
        <v>245946.09929357574</v>
      </c>
      <c r="H33" s="1">
        <f t="shared" si="36"/>
        <v>498484.14221395436</v>
      </c>
      <c r="I33" s="1">
        <f t="shared" si="41"/>
        <v>8.5294348435107779</v>
      </c>
      <c r="K33" s="1">
        <v>8.5087655191388389E-2</v>
      </c>
      <c r="L33" s="1">
        <f t="shared" si="42"/>
        <v>0.35081352527026305</v>
      </c>
      <c r="M33" s="1">
        <f t="shared" si="47"/>
        <v>50555.178068499794</v>
      </c>
      <c r="N33" s="1">
        <f t="shared" si="43"/>
        <v>17735.440238876305</v>
      </c>
      <c r="O33" s="1">
        <f t="shared" si="44"/>
        <v>208437.2897453082</v>
      </c>
      <c r="P33" s="1">
        <f t="shared" si="37"/>
        <v>399113.27182568808</v>
      </c>
      <c r="Q33" s="1">
        <f t="shared" si="45"/>
        <v>7.8946071811854583</v>
      </c>
    </row>
    <row r="34" spans="2:17" x14ac:dyDescent="0.35">
      <c r="B34" s="1" t="s">
        <v>10</v>
      </c>
      <c r="C34" s="6">
        <v>0.15813708300000001</v>
      </c>
      <c r="D34" s="1">
        <v>1</v>
      </c>
      <c r="E34" s="1">
        <f t="shared" si="46"/>
        <v>39935.629453957481</v>
      </c>
      <c r="F34" s="1">
        <f>E34</f>
        <v>39935.629453957481</v>
      </c>
      <c r="G34" s="1">
        <f>F34*(1/C34)</f>
        <v>252538.04292037862</v>
      </c>
      <c r="H34" s="1">
        <f>G34</f>
        <v>252538.04292037862</v>
      </c>
      <c r="I34" s="1">
        <f t="shared" si="41"/>
        <v>6.3236274568185875</v>
      </c>
      <c r="K34" s="1">
        <v>0.17212308268478335</v>
      </c>
      <c r="L34" s="1">
        <v>1</v>
      </c>
      <c r="M34" s="1">
        <f t="shared" si="47"/>
        <v>32819.737829623489</v>
      </c>
      <c r="N34" s="1">
        <f>M34</f>
        <v>32819.737829623489</v>
      </c>
      <c r="O34" s="1">
        <f>N34*(1/K34)</f>
        <v>190675.98208037985</v>
      </c>
      <c r="P34" s="1">
        <f>O34</f>
        <v>190675.98208037985</v>
      </c>
      <c r="Q34" s="1">
        <f t="shared" si="45"/>
        <v>5.8097960157461532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4F7D-CB77-4469-ACA3-B0DB15A15828}">
  <dimension ref="A1:U34"/>
  <sheetViews>
    <sheetView topLeftCell="A13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6.0173374742147527E-3</v>
      </c>
      <c r="D3" s="1">
        <f>(5*C3)/(1+2.5*C3)</f>
        <v>2.9640790768433137E-2</v>
      </c>
      <c r="E3" s="1">
        <v>100000</v>
      </c>
      <c r="F3" s="1">
        <f>E3-E4</f>
        <v>2964.0790768433217</v>
      </c>
      <c r="G3" s="1">
        <f>E4*5 + F3*2.5</f>
        <v>492589.80230789166</v>
      </c>
      <c r="H3" s="1">
        <f t="shared" ref="H3:H9" si="0">H4+G3</f>
        <v>3149688.7211539503</v>
      </c>
      <c r="I3" s="1">
        <f>H3/E3</f>
        <v>31.496887211539502</v>
      </c>
      <c r="K3" s="1">
        <v>6.6688811933632757E-3</v>
      </c>
      <c r="L3" s="1">
        <f>(5*K3)/(1+2.5*K3)</f>
        <v>3.2797597759600151E-2</v>
      </c>
      <c r="M3" s="1">
        <v>100000</v>
      </c>
      <c r="N3" s="1">
        <f>M3-M4</f>
        <v>3279.7597759600176</v>
      </c>
      <c r="O3" s="1">
        <f>M4*5 + N3*2.5</f>
        <v>491800.60056009999</v>
      </c>
      <c r="P3" s="1">
        <f t="shared" ref="P3:P9" si="1">P4+O3</f>
        <v>3004360.6029706597</v>
      </c>
      <c r="Q3" s="1">
        <f>P3/M3</f>
        <v>30.043606029706599</v>
      </c>
    </row>
    <row r="4" spans="1:21" x14ac:dyDescent="0.35">
      <c r="B4" s="1" t="s">
        <v>4</v>
      </c>
      <c r="C4" s="1">
        <v>7.818835489342554E-3</v>
      </c>
      <c r="D4" s="1">
        <f t="shared" ref="D4:D9" si="2">(5*C4)/(1+2.5*C4)</f>
        <v>3.8344651148644077E-2</v>
      </c>
      <c r="E4" s="1">
        <f>E3*(1-D3)</f>
        <v>97035.920923156678</v>
      </c>
      <c r="F4" s="1">
        <f t="shared" ref="F4:F9" si="3">E4-E5</f>
        <v>3720.8085366858577</v>
      </c>
      <c r="G4" s="1">
        <f t="shared" ref="G4:G9" si="4">E5*5 + F4*2.5</f>
        <v>475877.58327406878</v>
      </c>
      <c r="H4" s="1">
        <f t="shared" si="0"/>
        <v>2657098.9188460587</v>
      </c>
      <c r="I4" s="1">
        <f t="shared" ref="I4:I10" si="5">H4/E4</f>
        <v>27.382632055919075</v>
      </c>
      <c r="K4" s="1">
        <v>9.2955890344140028E-3</v>
      </c>
      <c r="L4" s="1">
        <f t="shared" ref="L4:L9" si="6">(5*K4)/(1+2.5*K4)</f>
        <v>4.542237582546936E-2</v>
      </c>
      <c r="M4" s="1">
        <f>M3*(1-L3)</f>
        <v>96720.240224039982</v>
      </c>
      <c r="N4" s="1">
        <f t="shared" ref="N4:N9" si="7">M4-M5</f>
        <v>4393.2631013860228</v>
      </c>
      <c r="O4" s="1">
        <f t="shared" ref="O4:O9" si="8">M5*5 + N4*2.5</f>
        <v>472618.04336673487</v>
      </c>
      <c r="P4" s="1">
        <f t="shared" si="1"/>
        <v>2512560.0024105599</v>
      </c>
      <c r="Q4" s="1">
        <f t="shared" ref="Q4:Q10" si="9">P4/M4</f>
        <v>25.977602997992335</v>
      </c>
    </row>
    <row r="5" spans="1:21" x14ac:dyDescent="0.35">
      <c r="B5" s="1" t="s">
        <v>5</v>
      </c>
      <c r="C5" s="1">
        <v>1.1783883283943421E-2</v>
      </c>
      <c r="D5" s="1">
        <f t="shared" si="2"/>
        <v>5.7233338954248994E-2</v>
      </c>
      <c r="E5" s="1">
        <f>E4*(1-D4)</f>
        <v>93315.112386470821</v>
      </c>
      <c r="F5" s="1">
        <f t="shared" si="3"/>
        <v>5340.7354567687289</v>
      </c>
      <c r="G5" s="1">
        <f t="shared" si="4"/>
        <v>453223.7232904323</v>
      </c>
      <c r="H5" s="1">
        <f t="shared" si="0"/>
        <v>2181221.3355719899</v>
      </c>
      <c r="I5" s="1">
        <f t="shared" si="5"/>
        <v>23.374791925859927</v>
      </c>
      <c r="K5" s="1">
        <v>1.3542257922106216E-2</v>
      </c>
      <c r="L5" s="1">
        <f t="shared" si="6"/>
        <v>6.5493949712181532E-2</v>
      </c>
      <c r="M5" s="1">
        <f>M4*(1-L4)</f>
        <v>92326.97712265396</v>
      </c>
      <c r="N5" s="1">
        <f t="shared" si="7"/>
        <v>6046.8583967488375</v>
      </c>
      <c r="O5" s="1">
        <f t="shared" si="8"/>
        <v>446517.73962139769</v>
      </c>
      <c r="P5" s="1">
        <f t="shared" si="1"/>
        <v>2039941.959043825</v>
      </c>
      <c r="Q5" s="1">
        <f t="shared" si="9"/>
        <v>22.094755212594212</v>
      </c>
    </row>
    <row r="6" spans="1:21" x14ac:dyDescent="0.35">
      <c r="B6" s="1" t="s">
        <v>6</v>
      </c>
      <c r="C6" s="1">
        <v>1.5832232385342232E-2</v>
      </c>
      <c r="D6" s="1">
        <f t="shared" si="2"/>
        <v>7.6147211073675808E-2</v>
      </c>
      <c r="E6" s="1">
        <f t="shared" ref="E6:E10" si="10">E5*(1-D5)</f>
        <v>87974.376929702092</v>
      </c>
      <c r="F6" s="1">
        <f t="shared" si="3"/>
        <v>6699.0034491411498</v>
      </c>
      <c r="G6" s="1">
        <f t="shared" si="4"/>
        <v>423124.37602565758</v>
      </c>
      <c r="H6" s="1">
        <f t="shared" si="0"/>
        <v>1727997.6122815576</v>
      </c>
      <c r="I6" s="1">
        <f t="shared" si="5"/>
        <v>19.642055705178258</v>
      </c>
      <c r="K6" s="1">
        <v>1.9353947312483171E-2</v>
      </c>
      <c r="L6" s="1">
        <f t="shared" si="6"/>
        <v>9.2303637233019792E-2</v>
      </c>
      <c r="M6" s="1">
        <f t="shared" ref="M6:M10" si="11">M5*(1-L5)</f>
        <v>86280.118725905122</v>
      </c>
      <c r="N6" s="1">
        <f t="shared" si="7"/>
        <v>7963.968779297822</v>
      </c>
      <c r="O6" s="1">
        <f t="shared" si="8"/>
        <v>411490.67168128106</v>
      </c>
      <c r="P6" s="1">
        <f t="shared" si="1"/>
        <v>1593424.2194224275</v>
      </c>
      <c r="Q6" s="1">
        <f t="shared" si="9"/>
        <v>18.468034617388753</v>
      </c>
    </row>
    <row r="7" spans="1:21" x14ac:dyDescent="0.35">
      <c r="B7" s="1" t="s">
        <v>7</v>
      </c>
      <c r="C7" s="1">
        <v>2.4049482762809438E-2</v>
      </c>
      <c r="D7" s="1">
        <f t="shared" si="2"/>
        <v>0.11342771888846487</v>
      </c>
      <c r="E7" s="1">
        <f t="shared" si="10"/>
        <v>81275.373480560942</v>
      </c>
      <c r="F7" s="1">
        <f t="shared" si="3"/>
        <v>9218.8802157080645</v>
      </c>
      <c r="G7" s="1">
        <f t="shared" si="4"/>
        <v>383329.6668635346</v>
      </c>
      <c r="H7" s="1">
        <f t="shared" si="0"/>
        <v>1304873.2362559</v>
      </c>
      <c r="I7" s="1">
        <f t="shared" si="5"/>
        <v>16.054964503706568</v>
      </c>
      <c r="K7" s="1">
        <v>2.8536594328997685E-2</v>
      </c>
      <c r="L7" s="1">
        <f t="shared" si="6"/>
        <v>0.1331815985221998</v>
      </c>
      <c r="M7" s="1">
        <f t="shared" si="11"/>
        <v>78316.1499466073</v>
      </c>
      <c r="N7" s="1">
        <f t="shared" si="7"/>
        <v>10430.270039993455</v>
      </c>
      <c r="O7" s="1">
        <f t="shared" si="8"/>
        <v>365505.07463305286</v>
      </c>
      <c r="P7" s="1">
        <f t="shared" si="1"/>
        <v>1181933.5477411465</v>
      </c>
      <c r="Q7" s="1">
        <f t="shared" si="9"/>
        <v>15.091823953896352</v>
      </c>
    </row>
    <row r="8" spans="1:21" x14ac:dyDescent="0.35">
      <c r="B8" s="1" t="s">
        <v>8</v>
      </c>
      <c r="C8" s="1">
        <v>3.694600135907903E-2</v>
      </c>
      <c r="D8" s="1">
        <f t="shared" si="2"/>
        <v>0.16911014745145625</v>
      </c>
      <c r="E8" s="1">
        <f t="shared" si="10"/>
        <v>72056.493264852877</v>
      </c>
      <c r="F8" s="1">
        <f t="shared" si="3"/>
        <v>12185.484200854131</v>
      </c>
      <c r="G8" s="1">
        <f t="shared" si="4"/>
        <v>329818.75582212908</v>
      </c>
      <c r="H8" s="1">
        <f t="shared" si="0"/>
        <v>921543.56939236552</v>
      </c>
      <c r="I8" s="1">
        <f t="shared" si="5"/>
        <v>12.789181482994378</v>
      </c>
      <c r="K8" s="1">
        <v>4.3530106920273676E-2</v>
      </c>
      <c r="L8" s="1">
        <f t="shared" si="6"/>
        <v>0.19628929915280086</v>
      </c>
      <c r="M8" s="1">
        <f t="shared" si="11"/>
        <v>67885.879906613845</v>
      </c>
      <c r="N8" s="1">
        <f t="shared" si="7"/>
        <v>13325.27178924044</v>
      </c>
      <c r="O8" s="1">
        <f t="shared" si="8"/>
        <v>306116.22005996812</v>
      </c>
      <c r="P8" s="1">
        <f t="shared" si="1"/>
        <v>816428.47310809372</v>
      </c>
      <c r="Q8" s="1">
        <f t="shared" si="9"/>
        <v>12.026484362156031</v>
      </c>
    </row>
    <row r="9" spans="1:21" x14ac:dyDescent="0.35">
      <c r="B9" s="1" t="s">
        <v>9</v>
      </c>
      <c r="C9" s="1">
        <v>6.0660513938721489E-2</v>
      </c>
      <c r="D9" s="1">
        <f t="shared" si="2"/>
        <v>0.2633632017646329</v>
      </c>
      <c r="E9" s="1">
        <f t="shared" si="10"/>
        <v>59871.009063998747</v>
      </c>
      <c r="F9" s="1">
        <f t="shared" si="3"/>
        <v>15767.820639974067</v>
      </c>
      <c r="G9" s="1">
        <f t="shared" si="4"/>
        <v>259935.49372005856</v>
      </c>
      <c r="H9" s="1">
        <f t="shared" si="0"/>
        <v>591724.81357023644</v>
      </c>
      <c r="I9" s="1">
        <f t="shared" si="5"/>
        <v>9.8833278880888056</v>
      </c>
      <c r="K9" s="1">
        <v>6.6821276219950002E-2</v>
      </c>
      <c r="L9" s="1">
        <f t="shared" si="6"/>
        <v>0.28628205107115179</v>
      </c>
      <c r="M9" s="1">
        <f t="shared" si="11"/>
        <v>54560.608117373406</v>
      </c>
      <c r="N9" s="1">
        <f t="shared" si="7"/>
        <v>15619.722799530995</v>
      </c>
      <c r="O9" s="1">
        <f t="shared" si="8"/>
        <v>233753.73358803955</v>
      </c>
      <c r="P9" s="1">
        <f t="shared" si="1"/>
        <v>510312.25304812554</v>
      </c>
      <c r="Q9" s="1">
        <f t="shared" si="9"/>
        <v>9.3531261959235739</v>
      </c>
    </row>
    <row r="10" spans="1:21" x14ac:dyDescent="0.35">
      <c r="B10" s="1" t="s">
        <v>10</v>
      </c>
      <c r="C10" s="1">
        <v>0.13292528054833055</v>
      </c>
      <c r="D10" s="1">
        <v>1</v>
      </c>
      <c r="E10" s="1">
        <f t="shared" si="10"/>
        <v>44103.18842402468</v>
      </c>
      <c r="F10" s="1">
        <f>E10</f>
        <v>44103.18842402468</v>
      </c>
      <c r="G10" s="1">
        <f>F10*(1/C10)</f>
        <v>331789.31985017791</v>
      </c>
      <c r="H10" s="1">
        <f>G10</f>
        <v>331789.31985017791</v>
      </c>
      <c r="I10" s="1">
        <f t="shared" si="5"/>
        <v>7.5230234299667931</v>
      </c>
      <c r="K10" s="1">
        <v>0.14080522774660906</v>
      </c>
      <c r="L10" s="1">
        <v>1</v>
      </c>
      <c r="M10" s="1">
        <f t="shared" si="11"/>
        <v>38940.885317842411</v>
      </c>
      <c r="N10" s="1">
        <f>M10</f>
        <v>38940.885317842411</v>
      </c>
      <c r="O10" s="1">
        <f>N10*(1/K10)</f>
        <v>276558.51946008595</v>
      </c>
      <c r="P10" s="1">
        <f>O10</f>
        <v>276558.51946008595</v>
      </c>
      <c r="Q10" s="1">
        <f t="shared" si="9"/>
        <v>7.1020090376160248</v>
      </c>
    </row>
    <row r="11" spans="1:21" x14ac:dyDescent="0.35">
      <c r="A11" t="s">
        <v>16</v>
      </c>
      <c r="B11" s="1" t="s">
        <v>1</v>
      </c>
      <c r="C11" s="1">
        <v>3.0489059222105516E-3</v>
      </c>
      <c r="D11" s="1">
        <f>(5*C11)/(1+2.5*C11)</f>
        <v>1.5129210760338836E-2</v>
      </c>
      <c r="E11" s="1">
        <v>100000</v>
      </c>
      <c r="F11" s="1">
        <f>E11-E12</f>
        <v>1512.9210760338756</v>
      </c>
      <c r="G11" s="1">
        <f>E12*5 + F11*2.5</f>
        <v>496217.69730991533</v>
      </c>
      <c r="H11" s="1">
        <f t="shared" ref="H11:H17" si="12">H12+G11</f>
        <v>3436547.0303117586</v>
      </c>
      <c r="I11" s="1">
        <f>H11/E11</f>
        <v>34.365470303117583</v>
      </c>
      <c r="K11" s="1">
        <v>3.377641457994322E-3</v>
      </c>
      <c r="L11" s="1">
        <f>(5*K11)/(1+2.5*K11)</f>
        <v>1.6746795612101632E-2</v>
      </c>
      <c r="M11" s="1">
        <v>100000</v>
      </c>
      <c r="N11" s="1">
        <f>M11-M12</f>
        <v>1674.6795612101705</v>
      </c>
      <c r="O11" s="1">
        <f>M12*5 + N11*2.5</f>
        <v>495813.30109697458</v>
      </c>
      <c r="P11" s="1">
        <f t="shared" ref="P11:P17" si="13">P12+O11</f>
        <v>3281297.049567916</v>
      </c>
      <c r="Q11" s="1">
        <f>P11/M11</f>
        <v>32.81297049567916</v>
      </c>
      <c r="S11" s="7">
        <f>Q11-Q3</f>
        <v>2.7693644659725614</v>
      </c>
      <c r="T11" s="7">
        <f>I11-I3</f>
        <v>2.8685830915780812</v>
      </c>
      <c r="U11" s="7">
        <f>(S11-T11)/S11</f>
        <v>-3.5827218419470723E-2</v>
      </c>
    </row>
    <row r="12" spans="1:21" x14ac:dyDescent="0.35">
      <c r="B12" s="1" t="s">
        <v>4</v>
      </c>
      <c r="C12" s="1">
        <v>4.3959062647678871E-3</v>
      </c>
      <c r="D12" s="1">
        <f t="shared" ref="D12:D17" si="14">(5*C12)/(1+2.5*C12)</f>
        <v>2.1740607145957502E-2</v>
      </c>
      <c r="E12" s="1">
        <f>E11*(1-D11)</f>
        <v>98487.078923966124</v>
      </c>
      <c r="F12" s="1">
        <f t="shared" ref="F12:F17" si="15">E12-E13</f>
        <v>2141.1688918388536</v>
      </c>
      <c r="G12" s="1">
        <f t="shared" ref="G12:G17" si="16">E13*5 + F12*2.5</f>
        <v>487082.47239023348</v>
      </c>
      <c r="H12" s="1">
        <f t="shared" si="12"/>
        <v>2940329.3330018432</v>
      </c>
      <c r="I12" s="1">
        <f t="shared" ref="I12:I18" si="17">H12/E12</f>
        <v>29.854975547318574</v>
      </c>
      <c r="K12" s="1">
        <v>5.2499427444977218E-3</v>
      </c>
      <c r="L12" s="1">
        <f t="shared" ref="L12:L17" si="18">(5*K12)/(1+2.5*K12)</f>
        <v>2.5909653232487732E-2</v>
      </c>
      <c r="M12" s="1">
        <f>M11*(1-L11)</f>
        <v>98325.320438789829</v>
      </c>
      <c r="N12" s="1">
        <f t="shared" ref="N12:N17" si="19">M12-M13</f>
        <v>2547.5749565422884</v>
      </c>
      <c r="O12" s="1">
        <f t="shared" ref="O12:O17" si="20">M13*5 + N12*2.5</f>
        <v>485257.66480259341</v>
      </c>
      <c r="P12" s="1">
        <f t="shared" si="13"/>
        <v>2785483.7484709416</v>
      </c>
      <c r="Q12" s="1">
        <f t="shared" ref="Q12:Q18" si="21">P12/M12</f>
        <v>28.329261842629645</v>
      </c>
    </row>
    <row r="13" spans="1:21" x14ac:dyDescent="0.35">
      <c r="B13" s="1" t="s">
        <v>5</v>
      </c>
      <c r="C13" s="1">
        <v>6.9461091403605867E-3</v>
      </c>
      <c r="D13" s="1">
        <f t="shared" si="14"/>
        <v>3.4137734625519132E-2</v>
      </c>
      <c r="E13" s="1">
        <f>E12*(1-D12)</f>
        <v>96345.910032127271</v>
      </c>
      <c r="F13" s="1">
        <f t="shared" si="15"/>
        <v>3289.0311089309107</v>
      </c>
      <c r="G13" s="1">
        <f t="shared" si="16"/>
        <v>473506.97238830908</v>
      </c>
      <c r="H13" s="1">
        <f t="shared" si="12"/>
        <v>2453246.8606116096</v>
      </c>
      <c r="I13" s="1">
        <f t="shared" si="17"/>
        <v>25.462906103575708</v>
      </c>
      <c r="K13" s="1">
        <v>8.5112571332584472E-3</v>
      </c>
      <c r="L13" s="1">
        <f t="shared" si="18"/>
        <v>4.1669633258023205E-2</v>
      </c>
      <c r="M13" s="1">
        <f>M12*(1-L12)</f>
        <v>95777.745482247541</v>
      </c>
      <c r="N13" s="1">
        <f t="shared" si="19"/>
        <v>3991.0235285255476</v>
      </c>
      <c r="O13" s="1">
        <f t="shared" si="20"/>
        <v>468911.16858992388</v>
      </c>
      <c r="P13" s="1">
        <f t="shared" si="13"/>
        <v>2300226.0836683484</v>
      </c>
      <c r="Q13" s="1">
        <f t="shared" si="21"/>
        <v>24.01628971413507</v>
      </c>
    </row>
    <row r="14" spans="1:21" x14ac:dyDescent="0.35">
      <c r="B14" s="1" t="s">
        <v>6</v>
      </c>
      <c r="C14" s="1">
        <v>1.0339591815187187E-2</v>
      </c>
      <c r="D14" s="1">
        <f t="shared" si="14"/>
        <v>5.0395292199072204E-2</v>
      </c>
      <c r="E14" s="1">
        <f t="shared" ref="E14:E18" si="22">E13*(1-D13)</f>
        <v>93056.87892319636</v>
      </c>
      <c r="F14" s="1">
        <f t="shared" si="15"/>
        <v>4689.6286044681619</v>
      </c>
      <c r="G14" s="1">
        <f t="shared" si="16"/>
        <v>453560.32310481142</v>
      </c>
      <c r="H14" s="1">
        <f t="shared" si="12"/>
        <v>1979739.8882233007</v>
      </c>
      <c r="I14" s="1">
        <f t="shared" si="17"/>
        <v>21.27451415877875</v>
      </c>
      <c r="K14" s="1">
        <v>1.3276393417995726E-2</v>
      </c>
      <c r="L14" s="1">
        <f t="shared" si="18"/>
        <v>6.4249464181554278E-2</v>
      </c>
      <c r="M14" s="1">
        <f t="shared" ref="M14:M18" si="23">M13*(1-L13)</f>
        <v>91786.721953721993</v>
      </c>
      <c r="N14" s="1">
        <f t="shared" si="19"/>
        <v>5897.2477045079431</v>
      </c>
      <c r="O14" s="1">
        <f t="shared" si="20"/>
        <v>444190.49050734012</v>
      </c>
      <c r="P14" s="1">
        <f t="shared" si="13"/>
        <v>1831314.9150784246</v>
      </c>
      <c r="Q14" s="1">
        <f t="shared" si="21"/>
        <v>19.951850072625497</v>
      </c>
    </row>
    <row r="15" spans="1:21" x14ac:dyDescent="0.35">
      <c r="B15" s="1" t="s">
        <v>7</v>
      </c>
      <c r="C15" s="1">
        <v>1.6683734751176179E-2</v>
      </c>
      <c r="D15" s="1">
        <f t="shared" si="14"/>
        <v>8.0078646511791099E-2</v>
      </c>
      <c r="E15" s="1">
        <f t="shared" si="22"/>
        <v>88367.250318728198</v>
      </c>
      <c r="F15" s="1">
        <f t="shared" si="15"/>
        <v>7076.329801492393</v>
      </c>
      <c r="G15" s="1">
        <f t="shared" si="16"/>
        <v>424145.42708991002</v>
      </c>
      <c r="H15" s="1">
        <f t="shared" si="12"/>
        <v>1526179.5651184893</v>
      </c>
      <c r="I15" s="1">
        <f t="shared" si="17"/>
        <v>17.270873084924279</v>
      </c>
      <c r="K15" s="1">
        <v>2.1418030078684272E-2</v>
      </c>
      <c r="L15" s="1">
        <f t="shared" si="18"/>
        <v>0.10164743105407828</v>
      </c>
      <c r="M15" s="1">
        <f t="shared" si="23"/>
        <v>85889.47424921405</v>
      </c>
      <c r="N15" s="1">
        <f t="shared" si="19"/>
        <v>8730.4444120180124</v>
      </c>
      <c r="O15" s="1">
        <f t="shared" si="20"/>
        <v>407621.26021602523</v>
      </c>
      <c r="P15" s="1">
        <f t="shared" si="13"/>
        <v>1387124.4245710846</v>
      </c>
      <c r="Q15" s="1">
        <f t="shared" si="21"/>
        <v>16.15010962281886</v>
      </c>
    </row>
    <row r="16" spans="1:21" x14ac:dyDescent="0.35">
      <c r="B16" s="1" t="s">
        <v>8</v>
      </c>
      <c r="C16" s="1">
        <v>2.8115689202258692E-2</v>
      </c>
      <c r="D16" s="1">
        <f t="shared" si="14"/>
        <v>0.13134622211416194</v>
      </c>
      <c r="E16" s="1">
        <f t="shared" si="22"/>
        <v>81290.920517235805</v>
      </c>
      <c r="F16" s="1">
        <f t="shared" si="15"/>
        <v>10677.255302121543</v>
      </c>
      <c r="G16" s="1">
        <f t="shared" si="16"/>
        <v>379761.46433087514</v>
      </c>
      <c r="H16" s="1">
        <f t="shared" si="12"/>
        <v>1102034.1380285793</v>
      </c>
      <c r="I16" s="1">
        <f t="shared" si="17"/>
        <v>13.55666944126828</v>
      </c>
      <c r="K16" s="1">
        <v>3.4473348310352939E-2</v>
      </c>
      <c r="L16" s="1">
        <f t="shared" si="18"/>
        <v>0.158690278445931</v>
      </c>
      <c r="M16" s="1">
        <f t="shared" si="23"/>
        <v>77159.029837196038</v>
      </c>
      <c r="N16" s="1">
        <f t="shared" si="19"/>
        <v>12244.387929482538</v>
      </c>
      <c r="O16" s="1">
        <f t="shared" si="20"/>
        <v>355184.17936227389</v>
      </c>
      <c r="P16" s="1">
        <f t="shared" si="13"/>
        <v>979503.16435505927</v>
      </c>
      <c r="Q16" s="1">
        <f t="shared" si="21"/>
        <v>12.694601868657379</v>
      </c>
    </row>
    <row r="17" spans="1:21" x14ac:dyDescent="0.35">
      <c r="B17" s="1" t="s">
        <v>9</v>
      </c>
      <c r="C17" s="1">
        <v>5.2242124791093608E-2</v>
      </c>
      <c r="D17" s="1">
        <f t="shared" si="14"/>
        <v>0.23103608411191709</v>
      </c>
      <c r="E17" s="1">
        <f t="shared" si="22"/>
        <v>70613.665215114263</v>
      </c>
      <c r="F17" s="1">
        <f t="shared" si="15"/>
        <v>16314.304696089894</v>
      </c>
      <c r="G17" s="1">
        <f t="shared" si="16"/>
        <v>312282.56433534657</v>
      </c>
      <c r="H17" s="1">
        <f t="shared" si="12"/>
        <v>722272.67369770422</v>
      </c>
      <c r="I17" s="1">
        <f t="shared" si="17"/>
        <v>10.228511315726291</v>
      </c>
      <c r="K17" s="1">
        <v>5.8454837647923086E-2</v>
      </c>
      <c r="L17" s="1">
        <f t="shared" si="18"/>
        <v>0.25500805247392466</v>
      </c>
      <c r="M17" s="1">
        <f t="shared" si="23"/>
        <v>64914.6419077135</v>
      </c>
      <c r="N17" s="1">
        <f t="shared" si="19"/>
        <v>16553.756409928232</v>
      </c>
      <c r="O17" s="1">
        <f t="shared" si="20"/>
        <v>283188.8185137469</v>
      </c>
      <c r="P17" s="1">
        <f t="shared" si="13"/>
        <v>624318.98499278538</v>
      </c>
      <c r="Q17" s="1">
        <f t="shared" si="21"/>
        <v>9.617537224966199</v>
      </c>
    </row>
    <row r="18" spans="1:21" x14ac:dyDescent="0.35">
      <c r="B18" s="1" t="s">
        <v>10</v>
      </c>
      <c r="C18" s="1">
        <v>0.13244065961365298</v>
      </c>
      <c r="D18" s="1">
        <v>1</v>
      </c>
      <c r="E18" s="1">
        <f t="shared" si="22"/>
        <v>54299.360519024369</v>
      </c>
      <c r="F18" s="1">
        <f>E18</f>
        <v>54299.360519024369</v>
      </c>
      <c r="G18" s="1">
        <f>F18*(1/C18)</f>
        <v>409990.10936235765</v>
      </c>
      <c r="H18" s="1">
        <f>G18</f>
        <v>409990.10936235765</v>
      </c>
      <c r="I18" s="1">
        <f t="shared" si="17"/>
        <v>7.5505513406315927</v>
      </c>
      <c r="K18" s="1">
        <v>0.1417666634321445</v>
      </c>
      <c r="L18" s="1">
        <v>1</v>
      </c>
      <c r="M18" s="1">
        <f t="shared" si="23"/>
        <v>48360.885497785268</v>
      </c>
      <c r="N18" s="1">
        <f>M18</f>
        <v>48360.885497785268</v>
      </c>
      <c r="O18" s="1">
        <f>N18*(1/K18)</f>
        <v>341130.16647903848</v>
      </c>
      <c r="P18" s="1">
        <f>O18</f>
        <v>341130.16647903848</v>
      </c>
      <c r="Q18" s="1">
        <f t="shared" si="21"/>
        <v>7.0538445061073345</v>
      </c>
    </row>
    <row r="19" spans="1:21" x14ac:dyDescent="0.35">
      <c r="A19" t="s">
        <v>40</v>
      </c>
      <c r="B19" s="1" t="s">
        <v>1</v>
      </c>
      <c r="C19" s="1">
        <v>8.6138229800844322E-3</v>
      </c>
      <c r="D19" s="1">
        <f>(5*C19)/(1+2.5*C19)</f>
        <v>4.2161192283033777E-2</v>
      </c>
      <c r="E19" s="1">
        <v>100000</v>
      </c>
      <c r="F19" s="1">
        <f>E19-E20</f>
        <v>4216.1192283033888</v>
      </c>
      <c r="G19" s="1">
        <f>E20*5 + F19*2.5</f>
        <v>489459.70192924154</v>
      </c>
      <c r="H19" s="1">
        <f t="shared" ref="H19:H25" si="24">H20+G19</f>
        <v>2808925.9351821458</v>
      </c>
      <c r="I19" s="1">
        <f>H19/E19</f>
        <v>28.089259351821457</v>
      </c>
      <c r="K19" s="1">
        <v>1.1501628986079574E-2</v>
      </c>
      <c r="L19" s="1">
        <f>(5*K19)/(1+2.5*K19)</f>
        <v>5.5900770135073538E-2</v>
      </c>
      <c r="M19" s="1">
        <v>100000</v>
      </c>
      <c r="N19" s="1">
        <f>M19-M20</f>
        <v>5590.0770135073544</v>
      </c>
      <c r="O19" s="1">
        <f>M20*5 + N19*2.5</f>
        <v>486024.80746623158</v>
      </c>
      <c r="P19" s="1">
        <f t="shared" ref="P19:P25" si="25">P20+O19</f>
        <v>2527710.659738359</v>
      </c>
      <c r="Q19" s="1">
        <f>P19/M19</f>
        <v>25.27710659738359</v>
      </c>
    </row>
    <row r="20" spans="1:21" x14ac:dyDescent="0.35">
      <c r="B20" s="1" t="s">
        <v>4</v>
      </c>
      <c r="C20" s="1">
        <v>1.1467188659625576E-2</v>
      </c>
      <c r="D20" s="1">
        <f t="shared" ref="D20:D25" si="26">(5*C20)/(1+2.5*C20)</f>
        <v>5.5738046559583539E-2</v>
      </c>
      <c r="E20" s="1">
        <f>E19*(1-D19)</f>
        <v>95783.880771696611</v>
      </c>
      <c r="F20" s="1">
        <f t="shared" ref="F20:F25" si="27">E20-E21</f>
        <v>5338.8064061104233</v>
      </c>
      <c r="G20" s="1">
        <f t="shared" ref="G20:G25" si="28">E21*5 + F20*2.5</f>
        <v>465572.38784320699</v>
      </c>
      <c r="H20" s="1">
        <f t="shared" si="24"/>
        <v>2319466.2332529044</v>
      </c>
      <c r="I20" s="1">
        <f t="shared" ref="I20:I26" si="29">H20/E20</f>
        <v>24.215621820350055</v>
      </c>
      <c r="K20" s="1">
        <v>1.6146330750805658E-2</v>
      </c>
      <c r="L20" s="1">
        <f t="shared" ref="L20:L25" si="30">(5*K20)/(1+2.5*K20)</f>
        <v>7.7599294083283935E-2</v>
      </c>
      <c r="M20" s="1">
        <f>M19*(1-L19)</f>
        <v>94409.922986492646</v>
      </c>
      <c r="N20" s="1">
        <f t="shared" ref="N20:N25" si="31">M20-M21</f>
        <v>7326.1433782090317</v>
      </c>
      <c r="O20" s="1">
        <f t="shared" ref="O20:O25" si="32">M21*5 + N20*2.5</f>
        <v>453734.25648694066</v>
      </c>
      <c r="P20" s="1">
        <f t="shared" si="25"/>
        <v>2041685.8522721273</v>
      </c>
      <c r="Q20" s="1">
        <f t="shared" ref="Q20:Q26" si="33">P20/M20</f>
        <v>21.625754874985272</v>
      </c>
    </row>
    <row r="21" spans="1:21" x14ac:dyDescent="0.35">
      <c r="B21" s="1" t="s">
        <v>5</v>
      </c>
      <c r="C21" s="1">
        <v>1.5997955012004024E-2</v>
      </c>
      <c r="D21" s="1">
        <f t="shared" si="26"/>
        <v>7.6913623344818549E-2</v>
      </c>
      <c r="E21" s="1">
        <f>E20*(1-D20)</f>
        <v>90445.074365586188</v>
      </c>
      <c r="F21" s="1">
        <f t="shared" si="27"/>
        <v>6956.458383148798</v>
      </c>
      <c r="G21" s="1">
        <f t="shared" si="28"/>
        <v>434834.22587005893</v>
      </c>
      <c r="H21" s="1">
        <f t="shared" si="24"/>
        <v>1853893.8454096976</v>
      </c>
      <c r="I21" s="1">
        <f t="shared" si="29"/>
        <v>20.497455040128678</v>
      </c>
      <c r="K21" s="1">
        <v>2.2892085060689429E-2</v>
      </c>
      <c r="L21" s="1">
        <f t="shared" si="30"/>
        <v>0.10826442900866387</v>
      </c>
      <c r="M21" s="1">
        <f>M20*(1-L20)</f>
        <v>87083.779608283614</v>
      </c>
      <c r="N21" s="1">
        <f t="shared" si="31"/>
        <v>9428.0756752071466</v>
      </c>
      <c r="O21" s="1">
        <f t="shared" si="32"/>
        <v>411848.7088534002</v>
      </c>
      <c r="P21" s="1">
        <f t="shared" si="25"/>
        <v>1587951.5957851866</v>
      </c>
      <c r="Q21" s="1">
        <f t="shared" si="33"/>
        <v>18.234757413240903</v>
      </c>
    </row>
    <row r="22" spans="1:21" x14ac:dyDescent="0.35">
      <c r="B22" s="1" t="s">
        <v>6</v>
      </c>
      <c r="C22" s="1">
        <v>2.2514507553427893E-2</v>
      </c>
      <c r="D22" s="1">
        <f t="shared" si="26"/>
        <v>0.1065738910779573</v>
      </c>
      <c r="E22" s="1">
        <f t="shared" ref="E22:E26" si="34">E21*(1-D21)</f>
        <v>83488.61598243739</v>
      </c>
      <c r="F22" s="1">
        <f t="shared" si="27"/>
        <v>8897.7066659616976</v>
      </c>
      <c r="G22" s="1">
        <f t="shared" si="28"/>
        <v>395198.8132472827</v>
      </c>
      <c r="H22" s="1">
        <f t="shared" si="24"/>
        <v>1419059.6195396387</v>
      </c>
      <c r="I22" s="1">
        <f t="shared" si="29"/>
        <v>16.99704328357954</v>
      </c>
      <c r="K22" s="1">
        <v>3.1274754702078987E-2</v>
      </c>
      <c r="L22" s="1">
        <f t="shared" si="30"/>
        <v>0.14503401537464594</v>
      </c>
      <c r="M22" s="1">
        <f t="shared" ref="M22:M26" si="35">M21*(1-L21)</f>
        <v>77655.703933076467</v>
      </c>
      <c r="N22" s="1">
        <f t="shared" si="31"/>
        <v>11262.718558158755</v>
      </c>
      <c r="O22" s="1">
        <f t="shared" si="32"/>
        <v>360121.72326998546</v>
      </c>
      <c r="P22" s="1">
        <f t="shared" si="25"/>
        <v>1176102.8869317863</v>
      </c>
      <c r="Q22" s="1">
        <f t="shared" si="33"/>
        <v>15.145093371960796</v>
      </c>
    </row>
    <row r="23" spans="1:21" x14ac:dyDescent="0.35">
      <c r="B23" s="1" t="s">
        <v>7</v>
      </c>
      <c r="C23" s="1">
        <v>3.4044814309407187E-2</v>
      </c>
      <c r="D23" s="1">
        <f t="shared" si="26"/>
        <v>0.15687234675790171</v>
      </c>
      <c r="E23" s="1">
        <f t="shared" si="34"/>
        <v>74590.909316475692</v>
      </c>
      <c r="F23" s="1">
        <f t="shared" si="27"/>
        <v>11701.250991281377</v>
      </c>
      <c r="G23" s="1">
        <f t="shared" si="28"/>
        <v>343701.419104175</v>
      </c>
      <c r="H23" s="1">
        <f t="shared" si="24"/>
        <v>1023860.806292356</v>
      </c>
      <c r="I23" s="1">
        <f t="shared" si="29"/>
        <v>13.726348367041624</v>
      </c>
      <c r="K23" s="1">
        <v>4.4533064331124118E-2</v>
      </c>
      <c r="L23" s="1">
        <f t="shared" si="30"/>
        <v>0.20035883899044368</v>
      </c>
      <c r="M23" s="1">
        <f t="shared" si="35"/>
        <v>66392.985374917713</v>
      </c>
      <c r="N23" s="1">
        <f t="shared" si="31"/>
        <v>13302.421466828026</v>
      </c>
      <c r="O23" s="1">
        <f t="shared" si="32"/>
        <v>298708.87320751848</v>
      </c>
      <c r="P23" s="1">
        <f t="shared" si="25"/>
        <v>815981.16366180079</v>
      </c>
      <c r="Q23" s="1">
        <f t="shared" si="33"/>
        <v>12.290171304302675</v>
      </c>
    </row>
    <row r="24" spans="1:21" x14ac:dyDescent="0.35">
      <c r="B24" s="1" t="s">
        <v>8</v>
      </c>
      <c r="C24" s="1">
        <v>5.3303115652014323E-2</v>
      </c>
      <c r="D24" s="1">
        <f t="shared" si="26"/>
        <v>0.2351764804234584</v>
      </c>
      <c r="E24" s="1">
        <f t="shared" si="34"/>
        <v>62889.658325194316</v>
      </c>
      <c r="F24" s="1">
        <f t="shared" si="27"/>
        <v>14790.168499953048</v>
      </c>
      <c r="G24" s="1">
        <f t="shared" si="28"/>
        <v>277472.87037608895</v>
      </c>
      <c r="H24" s="1">
        <f t="shared" si="24"/>
        <v>680159.38718818105</v>
      </c>
      <c r="I24" s="1">
        <f t="shared" si="29"/>
        <v>10.815122951871746</v>
      </c>
      <c r="K24" s="1">
        <v>6.6222799755292688E-2</v>
      </c>
      <c r="L24" s="1">
        <f t="shared" si="30"/>
        <v>0.28408220185735739</v>
      </c>
      <c r="M24" s="1">
        <f t="shared" si="35"/>
        <v>53090.563908089687</v>
      </c>
      <c r="N24" s="1">
        <f t="shared" si="31"/>
        <v>15082.084292858868</v>
      </c>
      <c r="O24" s="1">
        <f t="shared" si="32"/>
        <v>227747.60880830127</v>
      </c>
      <c r="P24" s="1">
        <f t="shared" si="25"/>
        <v>517272.29045428237</v>
      </c>
      <c r="Q24" s="1">
        <f t="shared" si="33"/>
        <v>9.7432058048918719</v>
      </c>
    </row>
    <row r="25" spans="1:21" x14ac:dyDescent="0.35">
      <c r="B25" s="1" t="s">
        <v>9</v>
      </c>
      <c r="C25" s="1">
        <v>8.2456743219665507E-2</v>
      </c>
      <c r="D25" s="1">
        <f t="shared" si="26"/>
        <v>0.34182025385070613</v>
      </c>
      <c r="E25" s="1">
        <f t="shared" si="34"/>
        <v>48099.489825241268</v>
      </c>
      <c r="F25" s="1">
        <f t="shared" si="27"/>
        <v>16441.379822153427</v>
      </c>
      <c r="G25" s="1">
        <f t="shared" si="28"/>
        <v>199393.99957082275</v>
      </c>
      <c r="H25" s="1">
        <f t="shared" si="24"/>
        <v>402686.51681209204</v>
      </c>
      <c r="I25" s="1">
        <f t="shared" si="29"/>
        <v>8.3719498538376058</v>
      </c>
      <c r="K25" s="1">
        <v>9.5426358889152629E-2</v>
      </c>
      <c r="L25" s="1">
        <f t="shared" si="30"/>
        <v>0.3852292360992583</v>
      </c>
      <c r="M25" s="1">
        <f t="shared" si="35"/>
        <v>38008.479615230819</v>
      </c>
      <c r="N25" s="1">
        <f t="shared" si="31"/>
        <v>14641.977567469599</v>
      </c>
      <c r="O25" s="1">
        <f t="shared" si="32"/>
        <v>153437.4541574801</v>
      </c>
      <c r="P25" s="1">
        <f t="shared" si="25"/>
        <v>289524.68164598109</v>
      </c>
      <c r="Q25" s="1">
        <f t="shared" si="33"/>
        <v>7.617370770336267</v>
      </c>
    </row>
    <row r="26" spans="1:21" x14ac:dyDescent="0.35">
      <c r="B26" s="1" t="s">
        <v>10</v>
      </c>
      <c r="C26" s="1">
        <v>0.15572688278297883</v>
      </c>
      <c r="D26" s="1">
        <v>1</v>
      </c>
      <c r="E26" s="1">
        <f t="shared" si="34"/>
        <v>31658.110003087841</v>
      </c>
      <c r="F26" s="1">
        <f>E26</f>
        <v>31658.110003087841</v>
      </c>
      <c r="G26" s="1">
        <f>F26*(1/C26)</f>
        <v>203292.51724126926</v>
      </c>
      <c r="H26" s="1">
        <f>G26</f>
        <v>203292.51724126926</v>
      </c>
      <c r="I26" s="1">
        <f t="shared" si="29"/>
        <v>6.4214988583159478</v>
      </c>
      <c r="K26" s="1">
        <v>0.17170238882069683</v>
      </c>
      <c r="L26" s="1">
        <v>1</v>
      </c>
      <c r="M26" s="1">
        <f t="shared" si="35"/>
        <v>23366.50204776122</v>
      </c>
      <c r="N26" s="1">
        <f>M26</f>
        <v>23366.50204776122</v>
      </c>
      <c r="O26" s="1">
        <f>N26*(1/K26)</f>
        <v>136087.227488501</v>
      </c>
      <c r="P26" s="1">
        <f>O26</f>
        <v>136087.227488501</v>
      </c>
      <c r="Q26" s="1">
        <f t="shared" si="33"/>
        <v>5.8240307946109429</v>
      </c>
    </row>
    <row r="27" spans="1:21" x14ac:dyDescent="0.35">
      <c r="A27" t="s">
        <v>17</v>
      </c>
      <c r="B27" s="1" t="s">
        <v>1</v>
      </c>
      <c r="C27" s="1">
        <v>5.1676018439071811E-3</v>
      </c>
      <c r="D27" s="1">
        <f>(5*C27)/(1+2.5*C27)</f>
        <v>2.5508465239518458E-2</v>
      </c>
      <c r="E27" s="1">
        <v>100000</v>
      </c>
      <c r="F27" s="1">
        <f>E27-E28</f>
        <v>2550.8465239518409</v>
      </c>
      <c r="G27" s="1">
        <f>E28*5 + F27*2.5</f>
        <v>493622.88369012036</v>
      </c>
      <c r="H27" s="1">
        <f t="shared" ref="H27:H33" si="36">H28+G27</f>
        <v>3111142.4305425668</v>
      </c>
      <c r="I27" s="1">
        <f>H27/E27</f>
        <v>31.111424305425668</v>
      </c>
      <c r="K27" s="1">
        <v>6.0834855399269482E-3</v>
      </c>
      <c r="L27" s="1">
        <f>(5*K27)/(1+2.5*K27)</f>
        <v>2.9961748047145385E-2</v>
      </c>
      <c r="M27" s="1">
        <v>100000</v>
      </c>
      <c r="N27" s="1">
        <f>M27-M28</f>
        <v>2996.1748047145375</v>
      </c>
      <c r="O27" s="1">
        <f>M28*5 + N27*2.5</f>
        <v>492509.56298821367</v>
      </c>
      <c r="P27" s="1">
        <f t="shared" ref="P27:P33" si="37">P28+O27</f>
        <v>2915364.0735523691</v>
      </c>
      <c r="Q27" s="1">
        <f>P27/M27</f>
        <v>29.153640735523691</v>
      </c>
      <c r="S27" s="7">
        <f>Q27-Q19</f>
        <v>3.8765341381401015</v>
      </c>
      <c r="T27" s="7">
        <f>I27-I19</f>
        <v>3.0221649536042108</v>
      </c>
      <c r="U27" s="7">
        <f>(S27-T27)/S27</f>
        <v>0.22039511431874123</v>
      </c>
    </row>
    <row r="28" spans="1:21" x14ac:dyDescent="0.35">
      <c r="B28" s="1" t="s">
        <v>4</v>
      </c>
      <c r="C28" s="1">
        <v>6.8255331359206167E-3</v>
      </c>
      <c r="D28" s="1">
        <f t="shared" ref="D28:D33" si="38">(5*C28)/(1+2.5*C28)</f>
        <v>3.3555087279343414E-2</v>
      </c>
      <c r="E28" s="1">
        <f>E27*(1-D27)</f>
        <v>97449.153476048159</v>
      </c>
      <c r="F28" s="1">
        <f t="shared" ref="F28:F33" si="39">E28-E29</f>
        <v>3269.9148501869349</v>
      </c>
      <c r="G28" s="1">
        <f t="shared" ref="G28:G33" si="40">E29*5 + F28*2.5</f>
        <v>479070.98025477346</v>
      </c>
      <c r="H28" s="1">
        <f t="shared" si="36"/>
        <v>2617519.5468524466</v>
      </c>
      <c r="I28" s="1">
        <f t="shared" ref="I28:I34" si="41">H28/E28</f>
        <v>26.860362080988232</v>
      </c>
      <c r="K28" s="1">
        <v>8.5221258289246791E-3</v>
      </c>
      <c r="L28" s="1">
        <f t="shared" ref="L28:L33" si="42">(5*K28)/(1+2.5*K28)</f>
        <v>4.1721734467295213E-2</v>
      </c>
      <c r="M28" s="1">
        <f>M27*(1-L27)</f>
        <v>97003.825195285463</v>
      </c>
      <c r="N28" s="1">
        <f t="shared" ref="N28:N33" si="43">M28-M29</f>
        <v>4047.1678371096205</v>
      </c>
      <c r="O28" s="1">
        <f t="shared" ref="O28:O33" si="44">M29*5 + N28*2.5</f>
        <v>474901.20638365328</v>
      </c>
      <c r="P28" s="1">
        <f t="shared" si="37"/>
        <v>2422854.5105641554</v>
      </c>
      <c r="Q28" s="1">
        <f t="shared" ref="Q28:Q34" si="45">P28/M28</f>
        <v>24.976896588217326</v>
      </c>
    </row>
    <row r="29" spans="1:21" x14ac:dyDescent="0.35">
      <c r="B29" s="1" t="s">
        <v>5</v>
      </c>
      <c r="C29" s="1">
        <v>1.0199748748253067E-2</v>
      </c>
      <c r="D29" s="1">
        <f t="shared" si="38"/>
        <v>4.9730643567569982E-2</v>
      </c>
      <c r="E29" s="1">
        <f>E28*(1-D28)</f>
        <v>94179.238625861224</v>
      </c>
      <c r="F29" s="1">
        <f t="shared" si="39"/>
        <v>4683.5941475678264</v>
      </c>
      <c r="G29" s="1">
        <f t="shared" si="40"/>
        <v>459187.20776038652</v>
      </c>
      <c r="H29" s="1">
        <f t="shared" si="36"/>
        <v>2138448.5665976731</v>
      </c>
      <c r="I29" s="1">
        <f t="shared" si="41"/>
        <v>22.706156874902408</v>
      </c>
      <c r="K29" s="1">
        <v>1.3335345619742821E-2</v>
      </c>
      <c r="L29" s="1">
        <f t="shared" si="42"/>
        <v>6.4525551763535735E-2</v>
      </c>
      <c r="M29" s="1">
        <f>M28*(1-L28)</f>
        <v>92956.657358175842</v>
      </c>
      <c r="N29" s="1">
        <f t="shared" si="43"/>
        <v>5998.0796061302244</v>
      </c>
      <c r="O29" s="1">
        <f t="shared" si="44"/>
        <v>449788.08777555363</v>
      </c>
      <c r="P29" s="1">
        <f t="shared" si="37"/>
        <v>1947953.3041805022</v>
      </c>
      <c r="Q29" s="1">
        <f t="shared" si="45"/>
        <v>20.955500762842064</v>
      </c>
    </row>
    <row r="30" spans="1:21" x14ac:dyDescent="0.35">
      <c r="B30" s="1" t="s">
        <v>6</v>
      </c>
      <c r="C30" s="1">
        <v>1.5119320094359906E-2</v>
      </c>
      <c r="D30" s="1">
        <f t="shared" si="38"/>
        <v>7.2843249458604653E-2</v>
      </c>
      <c r="E30" s="1">
        <f t="shared" ref="E30:E34" si="46">E29*(1-D29)</f>
        <v>89495.644478293398</v>
      </c>
      <c r="F30" s="1">
        <f t="shared" si="39"/>
        <v>6519.1535561909259</v>
      </c>
      <c r="G30" s="1">
        <f t="shared" si="40"/>
        <v>431180.33850098966</v>
      </c>
      <c r="H30" s="1">
        <f t="shared" si="36"/>
        <v>1679261.3588372867</v>
      </c>
      <c r="I30" s="1">
        <f t="shared" si="41"/>
        <v>18.763609878741985</v>
      </c>
      <c r="K30" s="1">
        <v>2.0292116471236171E-2</v>
      </c>
      <c r="L30" s="1">
        <f t="shared" si="42"/>
        <v>9.6561965718550025E-2</v>
      </c>
      <c r="M30" s="1">
        <f t="shared" ref="M30:M34" si="47">M29*(1-L29)</f>
        <v>86958.577752045618</v>
      </c>
      <c r="N30" s="1">
        <f t="shared" si="43"/>
        <v>8396.89120382689</v>
      </c>
      <c r="O30" s="1">
        <f t="shared" si="44"/>
        <v>413800.66075066087</v>
      </c>
      <c r="P30" s="1">
        <f t="shared" si="37"/>
        <v>1498165.2164049486</v>
      </c>
      <c r="Q30" s="1">
        <f t="shared" si="45"/>
        <v>17.228492635618178</v>
      </c>
    </row>
    <row r="31" spans="1:21" x14ac:dyDescent="0.35">
      <c r="B31" s="1" t="s">
        <v>7</v>
      </c>
      <c r="C31" s="1">
        <v>2.4436613239462252E-2</v>
      </c>
      <c r="D31" s="1">
        <f t="shared" si="38"/>
        <v>0.11514846965228891</v>
      </c>
      <c r="E31" s="1">
        <f t="shared" si="46"/>
        <v>82976.490922102472</v>
      </c>
      <c r="F31" s="1">
        <f t="shared" si="39"/>
        <v>9554.6159467971447</v>
      </c>
      <c r="G31" s="1">
        <f t="shared" si="40"/>
        <v>390995.9147435195</v>
      </c>
      <c r="H31" s="1">
        <f t="shared" si="36"/>
        <v>1248081.0203362971</v>
      </c>
      <c r="I31" s="1">
        <f t="shared" si="41"/>
        <v>15.04138107633382</v>
      </c>
      <c r="K31" s="1">
        <v>3.1703687278275147E-2</v>
      </c>
      <c r="L31" s="1">
        <f t="shared" si="42"/>
        <v>0.14687707431064415</v>
      </c>
      <c r="M31" s="1">
        <f t="shared" si="47"/>
        <v>78561.686548218728</v>
      </c>
      <c r="N31" s="1">
        <f t="shared" si="43"/>
        <v>11538.910673112259</v>
      </c>
      <c r="O31" s="1">
        <f t="shared" si="44"/>
        <v>363961.15605831298</v>
      </c>
      <c r="P31" s="1">
        <f t="shared" si="37"/>
        <v>1084364.5556542878</v>
      </c>
      <c r="Q31" s="1">
        <f t="shared" si="45"/>
        <v>13.802714825740642</v>
      </c>
    </row>
    <row r="32" spans="1:21" x14ac:dyDescent="0.35">
      <c r="B32" s="1" t="s">
        <v>8</v>
      </c>
      <c r="C32" s="1">
        <v>4.1330847524800381E-2</v>
      </c>
      <c r="D32" s="1">
        <f t="shared" si="38"/>
        <v>0.18730096822646333</v>
      </c>
      <c r="E32" s="1">
        <f t="shared" si="46"/>
        <v>73421.874975305327</v>
      </c>
      <c r="F32" s="1">
        <f t="shared" si="39"/>
        <v>13751.988271877031</v>
      </c>
      <c r="G32" s="1">
        <f t="shared" si="40"/>
        <v>332729.40419683408</v>
      </c>
      <c r="H32" s="1">
        <f t="shared" si="36"/>
        <v>857085.1055927776</v>
      </c>
      <c r="I32" s="1">
        <f t="shared" si="41"/>
        <v>11.673429831110267</v>
      </c>
      <c r="K32" s="1">
        <v>5.050181041075881E-2</v>
      </c>
      <c r="L32" s="1">
        <f t="shared" si="42"/>
        <v>0.22420247485670364</v>
      </c>
      <c r="M32" s="1">
        <f t="shared" si="47"/>
        <v>67022.775875106468</v>
      </c>
      <c r="N32" s="1">
        <f t="shared" si="43"/>
        <v>15026.67222296504</v>
      </c>
      <c r="O32" s="1">
        <f t="shared" si="44"/>
        <v>297547.19881811977</v>
      </c>
      <c r="P32" s="1">
        <f t="shared" si="37"/>
        <v>720403.39959597494</v>
      </c>
      <c r="Q32" s="1">
        <f t="shared" si="45"/>
        <v>10.748635671826097</v>
      </c>
    </row>
    <row r="33" spans="2:17" x14ac:dyDescent="0.35">
      <c r="B33" s="1" t="s">
        <v>9</v>
      </c>
      <c r="C33" s="1">
        <v>7.2735811727893007E-2</v>
      </c>
      <c r="D33" s="1">
        <f t="shared" si="38"/>
        <v>0.30772287575183654</v>
      </c>
      <c r="E33" s="1">
        <f t="shared" si="46"/>
        <v>59669.886703428296</v>
      </c>
      <c r="F33" s="1">
        <f t="shared" si="39"/>
        <v>18361.789132165228</v>
      </c>
      <c r="G33" s="1">
        <f t="shared" si="40"/>
        <v>252444.96068672842</v>
      </c>
      <c r="H33" s="1">
        <f t="shared" si="36"/>
        <v>524355.70139594353</v>
      </c>
      <c r="I33" s="1">
        <f t="shared" si="41"/>
        <v>8.7876101391326582</v>
      </c>
      <c r="K33" s="1">
        <v>8.2147863436376617E-2</v>
      </c>
      <c r="L33" s="1">
        <f t="shared" si="42"/>
        <v>0.34075796935359315</v>
      </c>
      <c r="M33" s="1">
        <f t="shared" si="47"/>
        <v>51996.103652141428</v>
      </c>
      <c r="N33" s="1">
        <f t="shared" si="43"/>
        <v>17718.08669480266</v>
      </c>
      <c r="O33" s="1">
        <f t="shared" si="44"/>
        <v>215685.3015237005</v>
      </c>
      <c r="P33" s="1">
        <f t="shared" si="37"/>
        <v>422856.20077785524</v>
      </c>
      <c r="Q33" s="1">
        <f t="shared" si="45"/>
        <v>8.1324593782411263</v>
      </c>
    </row>
    <row r="34" spans="2:17" x14ac:dyDescent="0.35">
      <c r="B34" s="1" t="s">
        <v>10</v>
      </c>
      <c r="C34" s="1">
        <v>0.15191785901329469</v>
      </c>
      <c r="D34" s="1">
        <v>1</v>
      </c>
      <c r="E34" s="1">
        <f t="shared" si="46"/>
        <v>41308.097571263068</v>
      </c>
      <c r="F34" s="1">
        <f>E34</f>
        <v>41308.097571263068</v>
      </c>
      <c r="G34" s="1">
        <f>F34*(1/C34)</f>
        <v>271910.74070921511</v>
      </c>
      <c r="H34" s="1">
        <f>G34</f>
        <v>271910.74070921511</v>
      </c>
      <c r="I34" s="1">
        <f t="shared" si="41"/>
        <v>6.5825045619717937</v>
      </c>
      <c r="K34" s="1">
        <v>0.16545768291176319</v>
      </c>
      <c r="L34" s="1">
        <v>1</v>
      </c>
      <c r="M34" s="1">
        <f t="shared" si="47"/>
        <v>34278.016957338768</v>
      </c>
      <c r="N34" s="1">
        <f>M34</f>
        <v>34278.016957338768</v>
      </c>
      <c r="O34" s="1">
        <f>N34*(1/K34)</f>
        <v>207170.89925415473</v>
      </c>
      <c r="P34" s="1">
        <f>O34</f>
        <v>207170.89925415473</v>
      </c>
      <c r="Q34" s="1">
        <f t="shared" si="45"/>
        <v>6.0438414366849882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4A285-E0E9-4495-BEA5-F098968D50B0}">
  <dimension ref="A1:U34"/>
  <sheetViews>
    <sheetView topLeftCell="A11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6.008595741378955E-3</v>
      </c>
      <c r="D3" s="1">
        <f>(5*C3)/(1+2.5*C3)</f>
        <v>2.959836714987352E-2</v>
      </c>
      <c r="E3" s="1">
        <v>100000</v>
      </c>
      <c r="F3" s="1">
        <f>E3-E4</f>
        <v>2959.836714987352</v>
      </c>
      <c r="G3" s="1">
        <f>E4*5 + F3*2.5</f>
        <v>492600.40821253159</v>
      </c>
      <c r="H3" s="1">
        <f t="shared" ref="H3:H9" si="0">H4+G3</f>
        <v>3159663.2805881966</v>
      </c>
      <c r="I3" s="1">
        <f>H3/E3</f>
        <v>31.596632805881967</v>
      </c>
      <c r="K3" s="1">
        <v>6.7513213311597318E-3</v>
      </c>
      <c r="L3" s="1">
        <f>(5*K3)/(1+2.5*K3)</f>
        <v>3.319630927843055E-2</v>
      </c>
      <c r="M3" s="1">
        <v>100000</v>
      </c>
      <c r="N3" s="1">
        <f>M3-M4</f>
        <v>3319.6309278430563</v>
      </c>
      <c r="O3" s="1">
        <f>M4*5 + N3*2.5</f>
        <v>491700.9226803924</v>
      </c>
      <c r="P3" s="1">
        <f t="shared" ref="P3:P9" si="1">P4+O3</f>
        <v>3013179.420781068</v>
      </c>
      <c r="Q3" s="1">
        <f>P3/M3</f>
        <v>30.131794207810682</v>
      </c>
    </row>
    <row r="4" spans="1:21" x14ac:dyDescent="0.35">
      <c r="B4" s="1" t="s">
        <v>4</v>
      </c>
      <c r="C4" s="1">
        <v>7.6963131753142039E-3</v>
      </c>
      <c r="D4" s="1">
        <f t="shared" ref="D4:D9" si="2">(5*C4)/(1+2.5*C4)</f>
        <v>3.7755127660449063E-2</v>
      </c>
      <c r="E4" s="1">
        <f>E3*(1-D3)</f>
        <v>97040.163285012648</v>
      </c>
      <c r="F4" s="1">
        <f t="shared" ref="F4:F9" si="3">E4-E5</f>
        <v>3663.7637530164793</v>
      </c>
      <c r="G4" s="1">
        <f t="shared" ref="G4:G9" si="4">E5*5 + F4*2.5</f>
        <v>476041.40704252204</v>
      </c>
      <c r="H4" s="1">
        <f t="shared" si="0"/>
        <v>2667062.8723756648</v>
      </c>
      <c r="I4" s="1">
        <f t="shared" ref="I4:I10" si="5">H4/E4</f>
        <v>27.484113609149077</v>
      </c>
      <c r="K4" s="1">
        <v>8.9737991266375539E-3</v>
      </c>
      <c r="L4" s="1">
        <f t="shared" ref="L4:L9" si="6">(5*K4)/(1+2.5*K4)</f>
        <v>4.3884469595857137E-2</v>
      </c>
      <c r="M4" s="1">
        <f>M3*(1-L3)</f>
        <v>96680.369072156944</v>
      </c>
      <c r="N4" s="1">
        <f t="shared" ref="N4:N9" si="7">M4-M5</f>
        <v>4242.7667170633213</v>
      </c>
      <c r="O4" s="1">
        <f t="shared" ref="O4:O9" si="8">M5*5 + N4*2.5</f>
        <v>472794.9285681264</v>
      </c>
      <c r="P4" s="1">
        <f t="shared" si="1"/>
        <v>2521478.4981006756</v>
      </c>
      <c r="Q4" s="1">
        <f t="shared" ref="Q4:Q10" si="9">P4/M4</f>
        <v>26.080563430811708</v>
      </c>
    </row>
    <row r="5" spans="1:21" x14ac:dyDescent="0.35">
      <c r="B5" s="1" t="s">
        <v>5</v>
      </c>
      <c r="C5" s="1">
        <v>1.1525864748867678E-2</v>
      </c>
      <c r="D5" s="1">
        <f t="shared" si="2"/>
        <v>5.6015262884636909E-2</v>
      </c>
      <c r="E5" s="1">
        <f>E4*(1-D4)</f>
        <v>93376.399531996169</v>
      </c>
      <c r="F5" s="1">
        <f t="shared" si="3"/>
        <v>5230.5035670056532</v>
      </c>
      <c r="G5" s="1">
        <f t="shared" si="4"/>
        <v>453805.73874246667</v>
      </c>
      <c r="H5" s="1">
        <f t="shared" si="0"/>
        <v>2191021.4653331428</v>
      </c>
      <c r="I5" s="1">
        <f t="shared" si="5"/>
        <v>23.464402957434356</v>
      </c>
      <c r="K5" s="1">
        <v>1.3430402495111101E-2</v>
      </c>
      <c r="L5" s="1">
        <f t="shared" si="6"/>
        <v>6.4970560529930652E-2</v>
      </c>
      <c r="M5" s="1">
        <f>M4*(1-L4)</f>
        <v>92437.602355093622</v>
      </c>
      <c r="N5" s="1">
        <f t="shared" si="7"/>
        <v>6005.7228390532691</v>
      </c>
      <c r="O5" s="1">
        <f t="shared" si="8"/>
        <v>447173.70467783493</v>
      </c>
      <c r="P5" s="1">
        <f t="shared" si="1"/>
        <v>2048683.569532549</v>
      </c>
      <c r="Q5" s="1">
        <f t="shared" si="9"/>
        <v>22.162880876795693</v>
      </c>
    </row>
    <row r="6" spans="1:21" x14ac:dyDescent="0.35">
      <c r="B6" s="1" t="s">
        <v>6</v>
      </c>
      <c r="C6" s="1">
        <v>1.5804680483320281E-2</v>
      </c>
      <c r="D6" s="1">
        <f t="shared" si="2"/>
        <v>7.6019733423632191E-2</v>
      </c>
      <c r="E6" s="1">
        <f t="shared" ref="E6:E10" si="10">E5*(1-D5)</f>
        <v>88145.895964990515</v>
      </c>
      <c r="F6" s="1">
        <f t="shared" si="3"/>
        <v>6700.827513645796</v>
      </c>
      <c r="G6" s="1">
        <f t="shared" si="4"/>
        <v>423977.41104083811</v>
      </c>
      <c r="H6" s="1">
        <f t="shared" si="0"/>
        <v>1737215.726590676</v>
      </c>
      <c r="I6" s="1">
        <f t="shared" si="5"/>
        <v>19.708413052839777</v>
      </c>
      <c r="K6" s="1">
        <v>1.9030202885123946E-2</v>
      </c>
      <c r="L6" s="1">
        <f t="shared" si="6"/>
        <v>9.082974331729031E-2</v>
      </c>
      <c r="M6" s="1">
        <f t="shared" ref="M6:M10" si="11">M5*(1-L5)</f>
        <v>86431.879516040353</v>
      </c>
      <c r="N6" s="1">
        <f t="shared" si="7"/>
        <v>7850.5854308729031</v>
      </c>
      <c r="O6" s="1">
        <f t="shared" si="8"/>
        <v>412532.93400301953</v>
      </c>
      <c r="P6" s="1">
        <f t="shared" si="1"/>
        <v>1601509.8648547141</v>
      </c>
      <c r="Q6" s="1">
        <f t="shared" si="9"/>
        <v>18.529156994179445</v>
      </c>
    </row>
    <row r="7" spans="1:21" x14ac:dyDescent="0.35">
      <c r="B7" s="1" t="s">
        <v>7</v>
      </c>
      <c r="C7" s="1">
        <v>2.3243796746126869E-2</v>
      </c>
      <c r="D7" s="1">
        <f t="shared" si="2"/>
        <v>0.10983644379350056</v>
      </c>
      <c r="E7" s="1">
        <f t="shared" si="10"/>
        <v>81445.06845134472</v>
      </c>
      <c r="F7" s="1">
        <f t="shared" si="3"/>
        <v>8945.636683213932</v>
      </c>
      <c r="G7" s="1">
        <f t="shared" si="4"/>
        <v>384861.25054868881</v>
      </c>
      <c r="H7" s="1">
        <f t="shared" si="0"/>
        <v>1313238.3155498379</v>
      </c>
      <c r="I7" s="1">
        <f t="shared" si="5"/>
        <v>16.124221398799197</v>
      </c>
      <c r="K7" s="1">
        <v>2.7914176487018372E-2</v>
      </c>
      <c r="L7" s="1">
        <f t="shared" si="6"/>
        <v>0.13046623842276561</v>
      </c>
      <c r="M7" s="1">
        <f t="shared" si="11"/>
        <v>78581.29408516745</v>
      </c>
      <c r="N7" s="1">
        <f t="shared" si="7"/>
        <v>10252.20584968492</v>
      </c>
      <c r="O7" s="1">
        <f t="shared" si="8"/>
        <v>367275.95580162492</v>
      </c>
      <c r="P7" s="1">
        <f t="shared" si="1"/>
        <v>1188976.9308516947</v>
      </c>
      <c r="Q7" s="1">
        <f t="shared" si="9"/>
        <v>15.130533859153116</v>
      </c>
    </row>
    <row r="8" spans="1:21" x14ac:dyDescent="0.35">
      <c r="B8" s="1" t="s">
        <v>8</v>
      </c>
      <c r="C8" s="1">
        <v>3.634069501340792E-2</v>
      </c>
      <c r="D8" s="1">
        <f t="shared" si="2"/>
        <v>0.16657027606508826</v>
      </c>
      <c r="E8" s="1">
        <f t="shared" si="10"/>
        <v>72499.431768130788</v>
      </c>
      <c r="F8" s="1">
        <f t="shared" si="3"/>
        <v>12076.25036417957</v>
      </c>
      <c r="G8" s="1">
        <f t="shared" si="4"/>
        <v>332306.53293020499</v>
      </c>
      <c r="H8" s="1">
        <f t="shared" si="0"/>
        <v>928377.06500114908</v>
      </c>
      <c r="I8" s="1">
        <f t="shared" si="5"/>
        <v>12.805301260433382</v>
      </c>
      <c r="K8" s="1">
        <v>4.2815308225247935E-2</v>
      </c>
      <c r="L8" s="1">
        <f t="shared" si="6"/>
        <v>0.19337772398540912</v>
      </c>
      <c r="M8" s="1">
        <f t="shared" si="11"/>
        <v>68329.08823548253</v>
      </c>
      <c r="N8" s="1">
        <f t="shared" si="7"/>
        <v>13213.323564975806</v>
      </c>
      <c r="O8" s="1">
        <f t="shared" si="8"/>
        <v>308612.13226497313</v>
      </c>
      <c r="P8" s="1">
        <f t="shared" si="1"/>
        <v>821700.97505006962</v>
      </c>
      <c r="Q8" s="1">
        <f t="shared" si="9"/>
        <v>12.025639391209811</v>
      </c>
    </row>
    <row r="9" spans="1:21" x14ac:dyDescent="0.35">
      <c r="B9" s="1" t="s">
        <v>9</v>
      </c>
      <c r="C9" s="1">
        <v>6.1000360906571086E-2</v>
      </c>
      <c r="D9" s="1">
        <f t="shared" si="2"/>
        <v>0.26464344100126969</v>
      </c>
      <c r="E9" s="1">
        <f t="shared" si="10"/>
        <v>60423.181403951217</v>
      </c>
      <c r="F9" s="1">
        <f t="shared" si="3"/>
        <v>15990.598642985577</v>
      </c>
      <c r="G9" s="1">
        <f t="shared" si="4"/>
        <v>262139.41041229211</v>
      </c>
      <c r="H9" s="1">
        <f t="shared" si="0"/>
        <v>596070.53207094409</v>
      </c>
      <c r="I9" s="1">
        <f t="shared" si="5"/>
        <v>9.8649312767229702</v>
      </c>
      <c r="K9" s="1">
        <v>6.7020706013884587E-2</v>
      </c>
      <c r="L9" s="1">
        <f t="shared" si="6"/>
        <v>0.28701385249454892</v>
      </c>
      <c r="M9" s="1">
        <f t="shared" si="11"/>
        <v>55115.764670506724</v>
      </c>
      <c r="N9" s="1">
        <f t="shared" si="7"/>
        <v>15818.987951265088</v>
      </c>
      <c r="O9" s="1">
        <f t="shared" si="8"/>
        <v>236031.3534743709</v>
      </c>
      <c r="P9" s="1">
        <f t="shared" si="1"/>
        <v>513088.84278509644</v>
      </c>
      <c r="Q9" s="1">
        <f t="shared" si="9"/>
        <v>9.3092937356933376</v>
      </c>
    </row>
    <row r="10" spans="1:21" x14ac:dyDescent="0.35">
      <c r="B10" s="1" t="s">
        <v>10</v>
      </c>
      <c r="C10" s="1">
        <v>0.13305912470891262</v>
      </c>
      <c r="D10" s="1">
        <v>1</v>
      </c>
      <c r="E10" s="1">
        <f t="shared" si="10"/>
        <v>44432.582760965641</v>
      </c>
      <c r="F10" s="1">
        <f>E10</f>
        <v>44432.582760965641</v>
      </c>
      <c r="G10" s="1">
        <f>F10*(1/C10)</f>
        <v>333931.12165865191</v>
      </c>
      <c r="H10" s="1">
        <f>G10</f>
        <v>333931.12165865191</v>
      </c>
      <c r="I10" s="1">
        <f t="shared" si="5"/>
        <v>7.5154560214314827</v>
      </c>
      <c r="K10" s="1">
        <v>0.14183618286950372</v>
      </c>
      <c r="L10" s="1">
        <v>1</v>
      </c>
      <c r="M10" s="1">
        <f t="shared" si="11"/>
        <v>39296.776719241636</v>
      </c>
      <c r="N10" s="1">
        <f>M10</f>
        <v>39296.776719241636</v>
      </c>
      <c r="O10" s="1">
        <f>N10*(1/K10)</f>
        <v>277057.48931072553</v>
      </c>
      <c r="P10" s="1">
        <f>O10</f>
        <v>277057.48931072553</v>
      </c>
      <c r="Q10" s="1">
        <f t="shared" si="9"/>
        <v>7.0503871421867679</v>
      </c>
    </row>
    <row r="11" spans="1:21" x14ac:dyDescent="0.35">
      <c r="A11" t="s">
        <v>16</v>
      </c>
      <c r="B11" s="1" t="s">
        <v>1</v>
      </c>
      <c r="C11" s="1">
        <v>3.1454333648511523E-3</v>
      </c>
      <c r="D11" s="1">
        <f>(5*C11)/(1+2.5*C11)</f>
        <v>1.5604459852603612E-2</v>
      </c>
      <c r="E11" s="1">
        <v>100000</v>
      </c>
      <c r="F11" s="1">
        <f>E11-E12</f>
        <v>1560.4459852603613</v>
      </c>
      <c r="G11" s="1">
        <f>E12*5 + F11*2.5</f>
        <v>496098.88503684907</v>
      </c>
      <c r="H11" s="1">
        <f t="shared" ref="H11:H17" si="12">H12+G11</f>
        <v>3431889.2463360401</v>
      </c>
      <c r="I11" s="1">
        <f>H11/E11</f>
        <v>34.318892463360399</v>
      </c>
      <c r="K11" s="1">
        <v>3.4713285491755281E-3</v>
      </c>
      <c r="L11" s="1">
        <f>(5*K11)/(1+2.5*K11)</f>
        <v>1.7207312160980173E-2</v>
      </c>
      <c r="M11" s="1">
        <v>100000</v>
      </c>
      <c r="N11" s="1">
        <f>M11-M12</f>
        <v>1720.7312160980218</v>
      </c>
      <c r="O11" s="1">
        <f>M12*5 + N11*2.5</f>
        <v>495698.17195975495</v>
      </c>
      <c r="P11" s="1">
        <f t="shared" ref="P11:P17" si="13">P12+O11</f>
        <v>3278467.3461878151</v>
      </c>
      <c r="Q11" s="1">
        <f>P11/M11</f>
        <v>32.78467346187815</v>
      </c>
      <c r="S11" s="7">
        <f>Q11-Q3</f>
        <v>2.6528792540674679</v>
      </c>
      <c r="T11" s="7">
        <f>I11-I3</f>
        <v>2.7222596574784319</v>
      </c>
      <c r="U11" s="7">
        <f>(S11-T11)/S11</f>
        <v>-2.6152868927067828E-2</v>
      </c>
    </row>
    <row r="12" spans="1:21" x14ac:dyDescent="0.35">
      <c r="B12" s="1" t="s">
        <v>4</v>
      </c>
      <c r="C12" s="1">
        <v>4.3887828809198049E-3</v>
      </c>
      <c r="D12" s="1">
        <f t="shared" ref="D12:D17" si="14">(5*C12)/(1+2.5*C12)</f>
        <v>2.1705759737713437E-2</v>
      </c>
      <c r="E12" s="1">
        <f>E11*(1-D11)</f>
        <v>98439.554014739639</v>
      </c>
      <c r="F12" s="1">
        <f t="shared" ref="F12:F17" si="15">E12-E13</f>
        <v>2136.7053081316117</v>
      </c>
      <c r="G12" s="1">
        <f t="shared" ref="G12:G17" si="16">E13*5 + F12*2.5</f>
        <v>486856.00680336921</v>
      </c>
      <c r="H12" s="1">
        <f t="shared" si="12"/>
        <v>2935790.3612991911</v>
      </c>
      <c r="I12" s="1">
        <f t="shared" ref="I12:I18" si="17">H12/E12</f>
        <v>29.823279785071016</v>
      </c>
      <c r="K12" s="1">
        <v>5.1870636104590908E-3</v>
      </c>
      <c r="L12" s="1">
        <f t="shared" ref="L12:L17" si="18">(5*K12)/(1+2.5*K12)</f>
        <v>2.5603303147140242E-2</v>
      </c>
      <c r="M12" s="1">
        <f>M11*(1-L11)</f>
        <v>98279.268783901978</v>
      </c>
      <c r="N12" s="1">
        <f t="shared" ref="N12:N17" si="19">M12-M13</f>
        <v>2516.2739117535093</v>
      </c>
      <c r="O12" s="1">
        <f t="shared" ref="O12:O17" si="20">M13*5 + N12*2.5</f>
        <v>485105.65914012614</v>
      </c>
      <c r="P12" s="1">
        <f t="shared" si="13"/>
        <v>2782769.1742280601</v>
      </c>
      <c r="Q12" s="1">
        <f t="shared" ref="Q12:Q18" si="21">P12/M12</f>
        <v>28.314915329161202</v>
      </c>
    </row>
    <row r="13" spans="1:21" x14ac:dyDescent="0.35">
      <c r="B13" s="1" t="s">
        <v>5</v>
      </c>
      <c r="C13" s="1">
        <v>6.9176797887526295E-3</v>
      </c>
      <c r="D13" s="1">
        <f t="shared" si="14"/>
        <v>3.4000389426892812E-2</v>
      </c>
      <c r="E13" s="1">
        <f>E12*(1-D12)</f>
        <v>96302.848706608027</v>
      </c>
      <c r="F13" s="1">
        <f t="shared" si="15"/>
        <v>3274.3343589438155</v>
      </c>
      <c r="G13" s="1">
        <f t="shared" si="16"/>
        <v>473328.40763568057</v>
      </c>
      <c r="H13" s="1">
        <f t="shared" si="12"/>
        <v>2448934.354495822</v>
      </c>
      <c r="I13" s="1">
        <f t="shared" si="17"/>
        <v>25.429511041325853</v>
      </c>
      <c r="K13" s="1">
        <v>8.4210979066396564E-3</v>
      </c>
      <c r="L13" s="1">
        <f t="shared" si="18"/>
        <v>4.1237330538515041E-2</v>
      </c>
      <c r="M13" s="1">
        <f>M12*(1-L12)</f>
        <v>95762.994872148469</v>
      </c>
      <c r="N13" s="1">
        <f t="shared" si="19"/>
        <v>3949.0102729009086</v>
      </c>
      <c r="O13" s="1">
        <f t="shared" si="20"/>
        <v>468942.44867849007</v>
      </c>
      <c r="P13" s="1">
        <f t="shared" si="13"/>
        <v>2297663.5150879337</v>
      </c>
      <c r="Q13" s="1">
        <f t="shared" si="21"/>
        <v>23.993229515801012</v>
      </c>
    </row>
    <row r="14" spans="1:21" x14ac:dyDescent="0.35">
      <c r="B14" s="1" t="s">
        <v>6</v>
      </c>
      <c r="C14" s="1">
        <v>1.0270377793324185E-2</v>
      </c>
      <c r="D14" s="1">
        <f t="shared" si="14"/>
        <v>5.0066387188684329E-2</v>
      </c>
      <c r="E14" s="1">
        <f t="shared" ref="E14:E18" si="22">E13*(1-D13)</f>
        <v>93028.514347664212</v>
      </c>
      <c r="F14" s="1">
        <f t="shared" si="15"/>
        <v>4657.6016189182264</v>
      </c>
      <c r="G14" s="1">
        <f t="shared" si="16"/>
        <v>453498.56769102544</v>
      </c>
      <c r="H14" s="1">
        <f t="shared" si="12"/>
        <v>1975605.9468601416</v>
      </c>
      <c r="I14" s="1">
        <f t="shared" si="17"/>
        <v>21.236563442010354</v>
      </c>
      <c r="K14" s="1">
        <v>1.3104148888968419E-2</v>
      </c>
      <c r="L14" s="1">
        <f t="shared" si="18"/>
        <v>6.3442349461808351E-2</v>
      </c>
      <c r="M14" s="1">
        <f t="shared" ref="M14:M18" si="23">M13*(1-L13)</f>
        <v>91813.98459924756</v>
      </c>
      <c r="N14" s="1">
        <f t="shared" si="19"/>
        <v>5824.8948964265583</v>
      </c>
      <c r="O14" s="1">
        <f t="shared" si="20"/>
        <v>444507.68575517141</v>
      </c>
      <c r="P14" s="1">
        <f t="shared" si="13"/>
        <v>1828721.0664094435</v>
      </c>
      <c r="Q14" s="1">
        <f t="shared" si="21"/>
        <v>19.917674572032791</v>
      </c>
    </row>
    <row r="15" spans="1:21" x14ac:dyDescent="0.35">
      <c r="B15" s="1" t="s">
        <v>7</v>
      </c>
      <c r="C15" s="1">
        <v>1.6589521258760738E-2</v>
      </c>
      <c r="D15" s="1">
        <f t="shared" si="14"/>
        <v>7.964444813030383E-2</v>
      </c>
      <c r="E15" s="1">
        <f t="shared" si="22"/>
        <v>88370.912728745985</v>
      </c>
      <c r="F15" s="1">
        <f t="shared" si="15"/>
        <v>7038.2525750522182</v>
      </c>
      <c r="G15" s="1">
        <f t="shared" si="16"/>
        <v>424258.93220609939</v>
      </c>
      <c r="H15" s="1">
        <f t="shared" si="12"/>
        <v>1522107.3791691163</v>
      </c>
      <c r="I15" s="1">
        <f t="shared" si="17"/>
        <v>17.224076703170603</v>
      </c>
      <c r="K15" s="1">
        <v>2.1184167142933478E-2</v>
      </c>
      <c r="L15" s="1">
        <f t="shared" si="18"/>
        <v>0.10059336886585481</v>
      </c>
      <c r="M15" s="1">
        <f t="shared" si="23"/>
        <v>85989.089702821002</v>
      </c>
      <c r="N15" s="1">
        <f t="shared" si="19"/>
        <v>8649.9322189149534</v>
      </c>
      <c r="O15" s="1">
        <f t="shared" si="20"/>
        <v>408320.61796681758</v>
      </c>
      <c r="P15" s="1">
        <f t="shared" si="13"/>
        <v>1384213.3806542722</v>
      </c>
      <c r="Q15" s="1">
        <f t="shared" si="21"/>
        <v>16.097546624090626</v>
      </c>
    </row>
    <row r="16" spans="1:21" x14ac:dyDescent="0.35">
      <c r="B16" s="1" t="s">
        <v>8</v>
      </c>
      <c r="C16" s="1">
        <v>2.7781797982013839E-2</v>
      </c>
      <c r="D16" s="1">
        <f t="shared" si="14"/>
        <v>0.12988770496112567</v>
      </c>
      <c r="E16" s="1">
        <f t="shared" si="22"/>
        <v>81332.660153693767</v>
      </c>
      <c r="F16" s="1">
        <f t="shared" si="15"/>
        <v>10564.112565746473</v>
      </c>
      <c r="G16" s="1">
        <f t="shared" si="16"/>
        <v>380253.01935410267</v>
      </c>
      <c r="H16" s="1">
        <f t="shared" si="12"/>
        <v>1097848.4469630169</v>
      </c>
      <c r="I16" s="1">
        <f t="shared" si="17"/>
        <v>13.498248365274421</v>
      </c>
      <c r="K16" s="1">
        <v>3.4298950732662044E-2</v>
      </c>
      <c r="L16" s="1">
        <f t="shared" si="18"/>
        <v>0.15795088003228991</v>
      </c>
      <c r="M16" s="1">
        <f t="shared" si="23"/>
        <v>77339.157483906049</v>
      </c>
      <c r="N16" s="1">
        <f t="shared" si="19"/>
        <v>12215.787985538824</v>
      </c>
      <c r="O16" s="1">
        <f t="shared" si="20"/>
        <v>356156.31745568319</v>
      </c>
      <c r="P16" s="1">
        <f t="shared" si="13"/>
        <v>975892.7626874547</v>
      </c>
      <c r="Q16" s="1">
        <f t="shared" si="21"/>
        <v>12.618352648728218</v>
      </c>
    </row>
    <row r="17" spans="1:21" x14ac:dyDescent="0.35">
      <c r="B17" s="1" t="s">
        <v>9</v>
      </c>
      <c r="C17" s="1">
        <v>5.2353362105986109E-2</v>
      </c>
      <c r="D17" s="1">
        <f t="shared" si="14"/>
        <v>0.23147108650745368</v>
      </c>
      <c r="E17" s="1">
        <f t="shared" si="22"/>
        <v>70768.547587947294</v>
      </c>
      <c r="F17" s="1">
        <f t="shared" si="15"/>
        <v>16380.872600736599</v>
      </c>
      <c r="G17" s="1">
        <f t="shared" si="16"/>
        <v>312890.55643789493</v>
      </c>
      <c r="H17" s="1">
        <f t="shared" si="12"/>
        <v>717595.42760891421</v>
      </c>
      <c r="I17" s="1">
        <f t="shared" si="17"/>
        <v>10.140033278443729</v>
      </c>
      <c r="K17" s="1">
        <v>5.8624129551513894E-2</v>
      </c>
      <c r="L17" s="1">
        <f t="shared" si="18"/>
        <v>0.2556521812702795</v>
      </c>
      <c r="M17" s="1">
        <f t="shared" si="23"/>
        <v>65123.369498367225</v>
      </c>
      <c r="N17" s="1">
        <f t="shared" si="19"/>
        <v>16648.931463927962</v>
      </c>
      <c r="O17" s="1">
        <f t="shared" si="20"/>
        <v>283994.51883201621</v>
      </c>
      <c r="P17" s="1">
        <f t="shared" si="13"/>
        <v>619736.44523177156</v>
      </c>
      <c r="Q17" s="1">
        <f t="shared" si="21"/>
        <v>9.5163449005400373</v>
      </c>
    </row>
    <row r="18" spans="1:21" x14ac:dyDescent="0.35">
      <c r="B18" s="1" t="s">
        <v>10</v>
      </c>
      <c r="C18" s="1">
        <v>0.13438848618213858</v>
      </c>
      <c r="D18" s="1">
        <v>1</v>
      </c>
      <c r="E18" s="1">
        <f t="shared" si="22"/>
        <v>54387.674987210696</v>
      </c>
      <c r="F18" s="1">
        <f>E18</f>
        <v>54387.674987210696</v>
      </c>
      <c r="G18" s="1">
        <f>F18*(1/C18)</f>
        <v>404704.87117101927</v>
      </c>
      <c r="H18" s="1">
        <f>G18</f>
        <v>404704.87117101927</v>
      </c>
      <c r="I18" s="1">
        <f t="shared" si="17"/>
        <v>7.4411136579415453</v>
      </c>
      <c r="K18" s="1">
        <v>0.14438005570005147</v>
      </c>
      <c r="L18" s="1">
        <v>1</v>
      </c>
      <c r="M18" s="1">
        <f t="shared" si="23"/>
        <v>48474.438034439263</v>
      </c>
      <c r="N18" s="1">
        <f>M18</f>
        <v>48474.438034439263</v>
      </c>
      <c r="O18" s="1">
        <f>N18*(1/K18)</f>
        <v>335741.92639975535</v>
      </c>
      <c r="P18" s="1">
        <f>O18</f>
        <v>335741.92639975535</v>
      </c>
      <c r="Q18" s="1">
        <f t="shared" si="21"/>
        <v>6.926164387119317</v>
      </c>
    </row>
    <row r="19" spans="1:21" x14ac:dyDescent="0.35">
      <c r="A19" t="s">
        <v>40</v>
      </c>
      <c r="B19" s="1" t="s">
        <v>1</v>
      </c>
      <c r="C19" s="1">
        <v>8.8760862345314724E-3</v>
      </c>
      <c r="D19" s="1">
        <f>(5*C19)/(1+2.5*C19)</f>
        <v>4.3416998613316528E-2</v>
      </c>
      <c r="E19" s="1">
        <v>100000</v>
      </c>
      <c r="F19" s="1">
        <f>E19-E20</f>
        <v>4341.6998613316537</v>
      </c>
      <c r="G19" s="1">
        <f>E20*5 + F19*2.5</f>
        <v>489145.75034667086</v>
      </c>
      <c r="H19" s="1">
        <f t="shared" ref="H19:H25" si="24">H20+G19</f>
        <v>2813043.4064257294</v>
      </c>
      <c r="I19" s="1">
        <f>H19/E19</f>
        <v>28.130434064257294</v>
      </c>
      <c r="K19" s="1">
        <v>1.1420546554074453E-2</v>
      </c>
      <c r="L19" s="1">
        <f>(5*K19)/(1+2.5*K19)</f>
        <v>5.5517628614950132E-2</v>
      </c>
      <c r="M19" s="1">
        <v>100000</v>
      </c>
      <c r="N19" s="1">
        <f>M19-M20</f>
        <v>5551.7628614950081</v>
      </c>
      <c r="O19" s="1">
        <f>M20*5 + N19*2.5</f>
        <v>486120.59284626244</v>
      </c>
      <c r="P19" s="1">
        <f t="shared" ref="P19:P25" si="25">P20+O19</f>
        <v>2542130.1589133227</v>
      </c>
      <c r="Q19" s="1">
        <f>P19/M19</f>
        <v>25.421301589133229</v>
      </c>
    </row>
    <row r="20" spans="1:21" x14ac:dyDescent="0.35">
      <c r="B20" s="1" t="s">
        <v>4</v>
      </c>
      <c r="C20" s="1">
        <v>1.1549405392630772E-2</v>
      </c>
      <c r="D20" s="1">
        <f t="shared" ref="D20:D25" si="26">(5*C20)/(1+2.5*C20)</f>
        <v>5.6126458895559742E-2</v>
      </c>
      <c r="E20" s="1">
        <f>E19*(1-D19)</f>
        <v>95658.300138668346</v>
      </c>
      <c r="F20" s="1">
        <f t="shared" ref="F20:F25" si="27">E20-E21</f>
        <v>5368.9616507520841</v>
      </c>
      <c r="G20" s="1">
        <f t="shared" ref="G20:G25" si="28">E21*5 + F20*2.5</f>
        <v>464869.09656646155</v>
      </c>
      <c r="H20" s="1">
        <f t="shared" si="24"/>
        <v>2323897.6560790585</v>
      </c>
      <c r="I20" s="1">
        <f t="shared" ref="I20:I26" si="29">H20/E20</f>
        <v>24.293737738495103</v>
      </c>
      <c r="K20" s="1">
        <v>1.6049002861093724E-2</v>
      </c>
      <c r="L20" s="1">
        <f t="shared" ref="L20:L25" si="30">(5*K20)/(1+2.5*K20)</f>
        <v>7.7149579740499977E-2</v>
      </c>
      <c r="M20" s="1">
        <f>M19*(1-L19)</f>
        <v>94448.237138504992</v>
      </c>
      <c r="N20" s="1">
        <f t="shared" ref="N20:N25" si="31">M20-M21</f>
        <v>7286.6418024667364</v>
      </c>
      <c r="O20" s="1">
        <f t="shared" ref="O20:O25" si="32">M21*5 + N20*2.5</f>
        <v>454024.58118635812</v>
      </c>
      <c r="P20" s="1">
        <f t="shared" si="25"/>
        <v>2056009.5660670605</v>
      </c>
      <c r="Q20" s="1">
        <f t="shared" ref="Q20:Q26" si="33">P20/M20</f>
        <v>21.768638868844057</v>
      </c>
    </row>
    <row r="21" spans="1:21" x14ac:dyDescent="0.35">
      <c r="B21" s="1" t="s">
        <v>5</v>
      </c>
      <c r="C21" s="1">
        <v>1.6195718630068807E-2</v>
      </c>
      <c r="D21" s="1">
        <f t="shared" si="26"/>
        <v>7.7827415829158017E-2</v>
      </c>
      <c r="E21" s="1">
        <f>E20*(1-D20)</f>
        <v>90289.338487916262</v>
      </c>
      <c r="F21" s="1">
        <f t="shared" si="27"/>
        <v>7026.9858914386568</v>
      </c>
      <c r="G21" s="1">
        <f t="shared" si="28"/>
        <v>433879.22771098465</v>
      </c>
      <c r="H21" s="1">
        <f t="shared" si="24"/>
        <v>1859028.559512597</v>
      </c>
      <c r="I21" s="1">
        <f t="shared" si="29"/>
        <v>20.589679696915681</v>
      </c>
      <c r="K21" s="1">
        <v>2.2812025910643463E-2</v>
      </c>
      <c r="L21" s="1">
        <f t="shared" si="30"/>
        <v>0.10790623025213822</v>
      </c>
      <c r="M21" s="1">
        <f>M20*(1-L20)</f>
        <v>87161.595336038255</v>
      </c>
      <c r="N21" s="1">
        <f t="shared" si="31"/>
        <v>9405.2791754742357</v>
      </c>
      <c r="O21" s="1">
        <f t="shared" si="32"/>
        <v>412294.7787415057</v>
      </c>
      <c r="P21" s="1">
        <f t="shared" si="25"/>
        <v>1601984.9848807023</v>
      </c>
      <c r="Q21" s="1">
        <f t="shared" si="33"/>
        <v>18.379482141239993</v>
      </c>
    </row>
    <row r="22" spans="1:21" x14ac:dyDescent="0.35">
      <c r="B22" s="1" t="s">
        <v>6</v>
      </c>
      <c r="C22" s="1">
        <v>2.1965412114807688E-2</v>
      </c>
      <c r="D22" s="1">
        <f t="shared" si="26"/>
        <v>0.10411001226248076</v>
      </c>
      <c r="E22" s="1">
        <f t="shared" ref="E22:E26" si="34">E21*(1-D21)</f>
        <v>83262.352596477605</v>
      </c>
      <c r="F22" s="1">
        <f t="shared" si="27"/>
        <v>8668.4445498222776</v>
      </c>
      <c r="G22" s="1">
        <f t="shared" si="28"/>
        <v>394640.65160783235</v>
      </c>
      <c r="H22" s="1">
        <f t="shared" si="24"/>
        <v>1425149.3318016124</v>
      </c>
      <c r="I22" s="1">
        <f t="shared" si="29"/>
        <v>17.116371173277454</v>
      </c>
      <c r="K22" s="1">
        <v>3.036716581454614E-2</v>
      </c>
      <c r="L22" s="1">
        <f t="shared" si="30"/>
        <v>0.14112213117871525</v>
      </c>
      <c r="M22" s="1">
        <f t="shared" ref="M22:M26" si="35">M21*(1-L21)</f>
        <v>77756.31616056402</v>
      </c>
      <c r="N22" s="1">
        <f t="shared" si="31"/>
        <v>10973.137049184763</v>
      </c>
      <c r="O22" s="1">
        <f t="shared" si="32"/>
        <v>361348.73817985819</v>
      </c>
      <c r="P22" s="1">
        <f t="shared" si="25"/>
        <v>1189690.2061391966</v>
      </c>
      <c r="Q22" s="1">
        <f t="shared" si="33"/>
        <v>15.300238808671553</v>
      </c>
    </row>
    <row r="23" spans="1:21" x14ac:dyDescent="0.35">
      <c r="B23" s="1" t="s">
        <v>7</v>
      </c>
      <c r="C23" s="1">
        <v>3.3356084067995714E-2</v>
      </c>
      <c r="D23" s="1">
        <f t="shared" si="26"/>
        <v>0.15394307496447648</v>
      </c>
      <c r="E23" s="1">
        <f t="shared" si="34"/>
        <v>74593.908046655328</v>
      </c>
      <c r="F23" s="1">
        <f t="shared" si="27"/>
        <v>11483.215578319527</v>
      </c>
      <c r="G23" s="1">
        <f t="shared" si="28"/>
        <v>344261.50128747785</v>
      </c>
      <c r="H23" s="1">
        <f t="shared" si="24"/>
        <v>1030508.68019378</v>
      </c>
      <c r="I23" s="1">
        <f t="shared" si="29"/>
        <v>13.814917426624712</v>
      </c>
      <c r="K23" s="1">
        <v>4.3766134503049635E-2</v>
      </c>
      <c r="L23" s="1">
        <f t="shared" si="30"/>
        <v>0.19724864562754899</v>
      </c>
      <c r="M23" s="1">
        <f t="shared" si="35"/>
        <v>66783.179111379257</v>
      </c>
      <c r="N23" s="1">
        <f t="shared" si="31"/>
        <v>13172.891630421575</v>
      </c>
      <c r="O23" s="1">
        <f t="shared" si="32"/>
        <v>300983.66648084234</v>
      </c>
      <c r="P23" s="1">
        <f t="shared" si="25"/>
        <v>828341.46795933857</v>
      </c>
      <c r="Q23" s="1">
        <f t="shared" si="33"/>
        <v>12.403444684444448</v>
      </c>
    </row>
    <row r="24" spans="1:21" x14ac:dyDescent="0.35">
      <c r="B24" s="1" t="s">
        <v>8</v>
      </c>
      <c r="C24" s="1">
        <v>5.3063108414854329E-2</v>
      </c>
      <c r="D24" s="1">
        <f t="shared" si="26"/>
        <v>0.23424157663380643</v>
      </c>
      <c r="E24" s="1">
        <f t="shared" si="34"/>
        <v>63110.692468335801</v>
      </c>
      <c r="F24" s="1">
        <f t="shared" si="27"/>
        <v>14783.148106234272</v>
      </c>
      <c r="G24" s="1">
        <f t="shared" si="28"/>
        <v>278595.59207609331</v>
      </c>
      <c r="H24" s="1">
        <f t="shared" si="24"/>
        <v>686247.17890630208</v>
      </c>
      <c r="I24" s="1">
        <f t="shared" si="29"/>
        <v>10.873707006948296</v>
      </c>
      <c r="K24" s="1">
        <v>6.4493229919810699E-2</v>
      </c>
      <c r="L24" s="1">
        <f t="shared" si="30"/>
        <v>0.2776928737193638</v>
      </c>
      <c r="M24" s="1">
        <f t="shared" si="35"/>
        <v>53610.287480957682</v>
      </c>
      <c r="N24" s="1">
        <f t="shared" si="31"/>
        <v>14887.194791508373</v>
      </c>
      <c r="O24" s="1">
        <f t="shared" si="32"/>
        <v>230833.45042601749</v>
      </c>
      <c r="P24" s="1">
        <f t="shared" si="25"/>
        <v>527357.80147849617</v>
      </c>
      <c r="Q24" s="1">
        <f t="shared" si="33"/>
        <v>9.8368769551145032</v>
      </c>
    </row>
    <row r="25" spans="1:21" x14ac:dyDescent="0.35">
      <c r="B25" s="1" t="s">
        <v>9</v>
      </c>
      <c r="C25" s="1">
        <v>8.4651356899891658E-2</v>
      </c>
      <c r="D25" s="1">
        <f t="shared" si="26"/>
        <v>0.3493288760868033</v>
      </c>
      <c r="E25" s="1">
        <f t="shared" si="34"/>
        <v>48327.544362101529</v>
      </c>
      <c r="F25" s="1">
        <f t="shared" si="27"/>
        <v>16882.206756048054</v>
      </c>
      <c r="G25" s="1">
        <f t="shared" si="28"/>
        <v>199432.20492038751</v>
      </c>
      <c r="H25" s="1">
        <f t="shared" si="24"/>
        <v>407651.58683020878</v>
      </c>
      <c r="I25" s="1">
        <f t="shared" si="29"/>
        <v>8.4351810589798806</v>
      </c>
      <c r="K25" s="1">
        <v>9.7079119009358159E-2</v>
      </c>
      <c r="L25" s="1">
        <f t="shared" si="30"/>
        <v>0.39059825809150722</v>
      </c>
      <c r="M25" s="1">
        <f t="shared" si="35"/>
        <v>38723.09268944931</v>
      </c>
      <c r="N25" s="1">
        <f t="shared" si="31"/>
        <v>15125.172552414879</v>
      </c>
      <c r="O25" s="1">
        <f t="shared" si="32"/>
        <v>155802.53206620936</v>
      </c>
      <c r="P25" s="1">
        <f t="shared" si="25"/>
        <v>296524.35105247865</v>
      </c>
      <c r="Q25" s="1">
        <f t="shared" si="33"/>
        <v>7.6575585899230409</v>
      </c>
    </row>
    <row r="26" spans="1:21" x14ac:dyDescent="0.35">
      <c r="B26" s="1" t="s">
        <v>10</v>
      </c>
      <c r="C26" s="1">
        <v>0.15102022356243613</v>
      </c>
      <c r="D26" s="1">
        <v>1</v>
      </c>
      <c r="E26" s="1">
        <f t="shared" si="34"/>
        <v>31445.337606053476</v>
      </c>
      <c r="F26" s="1">
        <f>E26</f>
        <v>31445.337606053476</v>
      </c>
      <c r="G26" s="1">
        <f>F26*(1/C26)</f>
        <v>208219.38190982127</v>
      </c>
      <c r="H26" s="1">
        <f>G26</f>
        <v>208219.38190982127</v>
      </c>
      <c r="I26" s="1">
        <f t="shared" si="29"/>
        <v>6.6216297156160087</v>
      </c>
      <c r="K26" s="1">
        <v>0.16769197774040254</v>
      </c>
      <c r="L26" s="1">
        <v>1</v>
      </c>
      <c r="M26" s="1">
        <f t="shared" si="35"/>
        <v>23597.920137034431</v>
      </c>
      <c r="N26" s="1">
        <f>M26</f>
        <v>23597.920137034431</v>
      </c>
      <c r="O26" s="1">
        <f>N26*(1/K26)</f>
        <v>140721.81898626933</v>
      </c>
      <c r="P26" s="1">
        <f>O26</f>
        <v>140721.81898626933</v>
      </c>
      <c r="Q26" s="1">
        <f t="shared" si="33"/>
        <v>5.9633144857296712</v>
      </c>
    </row>
    <row r="27" spans="1:21" x14ac:dyDescent="0.35">
      <c r="A27" t="s">
        <v>17</v>
      </c>
      <c r="B27" s="1" t="s">
        <v>1</v>
      </c>
      <c r="C27" s="1">
        <v>5.2463537373231813E-3</v>
      </c>
      <c r="D27" s="1">
        <f>(5*C27)/(1+2.5*C27)</f>
        <v>2.5892169979764051E-2</v>
      </c>
      <c r="E27" s="1">
        <v>100000</v>
      </c>
      <c r="F27" s="1">
        <f>E27-E28</f>
        <v>2589.2169979764003</v>
      </c>
      <c r="G27" s="1">
        <f>E28*5 + F27*2.5</f>
        <v>493526.95750505896</v>
      </c>
      <c r="H27" s="1">
        <f t="shared" ref="H27:H33" si="36">H28+G27</f>
        <v>3110574.6724860375</v>
      </c>
      <c r="I27" s="1">
        <f>H27/E27</f>
        <v>31.105746724860374</v>
      </c>
      <c r="K27" s="1">
        <v>6.1772809669291264E-3</v>
      </c>
      <c r="L27" s="1">
        <f>(5*K27)/(1+2.5*K27)</f>
        <v>3.0416673981487802E-2</v>
      </c>
      <c r="M27" s="1">
        <v>100000</v>
      </c>
      <c r="N27" s="1">
        <f>M27-M28</f>
        <v>3041.6673981487838</v>
      </c>
      <c r="O27" s="1">
        <f>M28*5 + N27*2.5</f>
        <v>492395.831504628</v>
      </c>
      <c r="P27" s="1">
        <f t="shared" ref="P27:P33" si="37">P28+O27</f>
        <v>2918027.1202988103</v>
      </c>
      <c r="Q27" s="1">
        <f>P27/M27</f>
        <v>29.180271202988102</v>
      </c>
      <c r="S27" s="7">
        <f>Q27-Q19</f>
        <v>3.7589696138548732</v>
      </c>
      <c r="T27" s="7">
        <f>I27-I19</f>
        <v>2.9753126606030804</v>
      </c>
      <c r="U27" s="7">
        <f>(S27-T27)/S27</f>
        <v>0.20847653313380796</v>
      </c>
    </row>
    <row r="28" spans="1:21" x14ac:dyDescent="0.35">
      <c r="B28" s="1" t="s">
        <v>4</v>
      </c>
      <c r="C28" s="1">
        <v>7.0037067096508105E-3</v>
      </c>
      <c r="D28" s="1">
        <f t="shared" ref="D28:D33" si="38">(5*C28)/(1+2.5*C28)</f>
        <v>3.4415935747961771E-2</v>
      </c>
      <c r="E28" s="1">
        <f>E27*(1-D27)</f>
        <v>97410.7830020236</v>
      </c>
      <c r="F28" s="1">
        <f t="shared" ref="F28:F33" si="39">E28-E29</f>
        <v>3352.4832489562832</v>
      </c>
      <c r="G28" s="1">
        <f t="shared" ref="G28:G33" si="40">E29*5 + F28*2.5</f>
        <v>478672.70688772731</v>
      </c>
      <c r="H28" s="1">
        <f t="shared" si="36"/>
        <v>2617047.7149809785</v>
      </c>
      <c r="I28" s="1">
        <f t="shared" ref="I28:I34" si="41">H28/E28</f>
        <v>26.866098745213989</v>
      </c>
      <c r="K28" s="1">
        <v>8.6007772814393636E-3</v>
      </c>
      <c r="L28" s="1">
        <f t="shared" ref="L28:L33" si="42">(5*K28)/(1+2.5*K28)</f>
        <v>4.209868291814458E-2</v>
      </c>
      <c r="M28" s="1">
        <f>M27*(1-L27)</f>
        <v>96958.332601851216</v>
      </c>
      <c r="N28" s="1">
        <f t="shared" ref="N28:N33" si="43">M28-M29</f>
        <v>4081.818100477336</v>
      </c>
      <c r="O28" s="1">
        <f t="shared" ref="O28:O33" si="44">M29*5 + N28*2.5</f>
        <v>474587.11775806273</v>
      </c>
      <c r="P28" s="1">
        <f t="shared" si="37"/>
        <v>2425631.2887941822</v>
      </c>
      <c r="Q28" s="1">
        <f t="shared" ref="Q28:Q34" si="45">P28/M28</f>
        <v>25.017254563924606</v>
      </c>
    </row>
    <row r="29" spans="1:21" x14ac:dyDescent="0.35">
      <c r="B29" s="1" t="s">
        <v>5</v>
      </c>
      <c r="C29" s="1">
        <v>1.021704267661656E-2</v>
      </c>
      <c r="D29" s="1">
        <f t="shared" si="38"/>
        <v>4.981286301491325E-2</v>
      </c>
      <c r="E29" s="1">
        <f>E28*(1-D28)</f>
        <v>94058.299753067316</v>
      </c>
      <c r="F29" s="1">
        <f t="shared" si="39"/>
        <v>4685.3132010151894</v>
      </c>
      <c r="G29" s="1">
        <f t="shared" si="40"/>
        <v>458578.21576279862</v>
      </c>
      <c r="H29" s="1">
        <f t="shared" si="36"/>
        <v>2138375.0080932514</v>
      </c>
      <c r="I29" s="1">
        <f t="shared" si="41"/>
        <v>22.734570087989681</v>
      </c>
      <c r="K29" s="1">
        <v>1.3299503965544099E-2</v>
      </c>
      <c r="L29" s="1">
        <f t="shared" si="42"/>
        <v>6.4357705915141145E-2</v>
      </c>
      <c r="M29" s="1">
        <f>M28*(1-L28)</f>
        <v>92876.51450137388</v>
      </c>
      <c r="N29" s="1">
        <f t="shared" si="43"/>
        <v>5977.3194067027653</v>
      </c>
      <c r="O29" s="1">
        <f t="shared" si="44"/>
        <v>449439.27399011247</v>
      </c>
      <c r="P29" s="1">
        <f t="shared" si="37"/>
        <v>1951044.1710361196</v>
      </c>
      <c r="Q29" s="1">
        <f t="shared" si="45"/>
        <v>21.006862515359128</v>
      </c>
    </row>
    <row r="30" spans="1:21" x14ac:dyDescent="0.35">
      <c r="B30" s="1" t="s">
        <v>6</v>
      </c>
      <c r="C30" s="1">
        <v>1.4950736819783591E-2</v>
      </c>
      <c r="D30" s="1">
        <f t="shared" si="38"/>
        <v>7.2060297732532128E-2</v>
      </c>
      <c r="E30" s="1">
        <f t="shared" ref="E30:E34" si="46">E29*(1-D29)</f>
        <v>89372.986552052127</v>
      </c>
      <c r="F30" s="1">
        <f t="shared" si="39"/>
        <v>6440.2440201864665</v>
      </c>
      <c r="G30" s="1">
        <f t="shared" si="40"/>
        <v>430764.32270979445</v>
      </c>
      <c r="H30" s="1">
        <f t="shared" si="36"/>
        <v>1679796.7923304529</v>
      </c>
      <c r="I30" s="1">
        <f t="shared" si="41"/>
        <v>18.795352568330195</v>
      </c>
      <c r="K30" s="1">
        <v>1.9855180833647304E-2</v>
      </c>
      <c r="L30" s="1">
        <f t="shared" si="42"/>
        <v>9.4581092433937183E-2</v>
      </c>
      <c r="M30" s="1">
        <f t="shared" ref="M30:M34" si="47">M29*(1-L29)</f>
        <v>86899.195094671115</v>
      </c>
      <c r="N30" s="1">
        <f t="shared" si="43"/>
        <v>8219.0208036838303</v>
      </c>
      <c r="O30" s="1">
        <f t="shared" si="44"/>
        <v>413948.42346414604</v>
      </c>
      <c r="P30" s="1">
        <f t="shared" si="37"/>
        <v>1501604.8970460072</v>
      </c>
      <c r="Q30" s="1">
        <f t="shared" si="45"/>
        <v>17.279848166718974</v>
      </c>
    </row>
    <row r="31" spans="1:21" x14ac:dyDescent="0.35">
      <c r="B31" s="1" t="s">
        <v>7</v>
      </c>
      <c r="C31" s="1">
        <v>2.4327719785113812E-2</v>
      </c>
      <c r="D31" s="1">
        <f t="shared" si="38"/>
        <v>0.11466476805914894</v>
      </c>
      <c r="E31" s="1">
        <f t="shared" si="46"/>
        <v>82932.742531865661</v>
      </c>
      <c r="F31" s="1">
        <f t="shared" si="39"/>
        <v>9509.46368692549</v>
      </c>
      <c r="G31" s="1">
        <f t="shared" si="40"/>
        <v>390890.05344201461</v>
      </c>
      <c r="H31" s="1">
        <f t="shared" si="36"/>
        <v>1249032.4696206586</v>
      </c>
      <c r="I31" s="1">
        <f t="shared" si="41"/>
        <v>15.060788194008374</v>
      </c>
      <c r="K31" s="1">
        <v>3.1547518433075232E-2</v>
      </c>
      <c r="L31" s="1">
        <f t="shared" si="42"/>
        <v>0.14620646434312726</v>
      </c>
      <c r="M31" s="1">
        <f t="shared" si="47"/>
        <v>78680.174290987285</v>
      </c>
      <c r="N31" s="1">
        <f t="shared" si="43"/>
        <v>11503.550096986262</v>
      </c>
      <c r="O31" s="1">
        <f t="shared" si="44"/>
        <v>364641.99621247075</v>
      </c>
      <c r="P31" s="1">
        <f t="shared" si="37"/>
        <v>1087656.4735818612</v>
      </c>
      <c r="Q31" s="1">
        <f t="shared" si="45"/>
        <v>13.823767974373322</v>
      </c>
    </row>
    <row r="32" spans="1:21" x14ac:dyDescent="0.35">
      <c r="B32" s="1" t="s">
        <v>8</v>
      </c>
      <c r="C32" s="1">
        <v>4.0876746219803445E-2</v>
      </c>
      <c r="D32" s="1">
        <f t="shared" si="38"/>
        <v>0.18543389539272248</v>
      </c>
      <c r="E32" s="1">
        <f t="shared" si="46"/>
        <v>73423.278844940171</v>
      </c>
      <c r="F32" s="1">
        <f t="shared" si="39"/>
        <v>13615.164608723331</v>
      </c>
      <c r="G32" s="1">
        <f t="shared" si="40"/>
        <v>333078.48270289251</v>
      </c>
      <c r="H32" s="1">
        <f t="shared" si="36"/>
        <v>858142.41617864382</v>
      </c>
      <c r="I32" s="1">
        <f t="shared" si="41"/>
        <v>11.687606841842655</v>
      </c>
      <c r="K32" s="1">
        <v>4.9851139204721139E-2</v>
      </c>
      <c r="L32" s="1">
        <f t="shared" si="42"/>
        <v>0.22163393558523173</v>
      </c>
      <c r="M32" s="1">
        <f t="shared" si="47"/>
        <v>67176.624194001022</v>
      </c>
      <c r="N32" s="1">
        <f t="shared" si="43"/>
        <v>14888.619599446538</v>
      </c>
      <c r="O32" s="1">
        <f t="shared" si="44"/>
        <v>298661.57197138877</v>
      </c>
      <c r="P32" s="1">
        <f t="shared" si="37"/>
        <v>723014.47736939043</v>
      </c>
      <c r="Q32" s="1">
        <f t="shared" si="45"/>
        <v>10.762887924843904</v>
      </c>
    </row>
    <row r="33" spans="2:17" x14ac:dyDescent="0.35">
      <c r="B33" s="1" t="s">
        <v>9</v>
      </c>
      <c r="C33" s="1">
        <v>7.1888339093935397E-2</v>
      </c>
      <c r="D33" s="1">
        <f t="shared" si="38"/>
        <v>0.3046836852632</v>
      </c>
      <c r="E33" s="1">
        <f t="shared" si="46"/>
        <v>59808.114236216839</v>
      </c>
      <c r="F33" s="1">
        <f t="shared" si="39"/>
        <v>18222.556654133004</v>
      </c>
      <c r="G33" s="1">
        <f t="shared" si="40"/>
        <v>253484.17954575169</v>
      </c>
      <c r="H33" s="1">
        <f t="shared" si="36"/>
        <v>525063.93347575131</v>
      </c>
      <c r="I33" s="1">
        <f t="shared" si="41"/>
        <v>8.779142097708851</v>
      </c>
      <c r="K33" s="1">
        <v>8.1517611067604231E-2</v>
      </c>
      <c r="L33" s="1">
        <f t="shared" si="42"/>
        <v>0.33858620824632435</v>
      </c>
      <c r="M33" s="1">
        <f t="shared" si="47"/>
        <v>52288.004594554484</v>
      </c>
      <c r="N33" s="1">
        <f t="shared" si="43"/>
        <v>17703.997212436589</v>
      </c>
      <c r="O33" s="1">
        <f t="shared" si="44"/>
        <v>217180.02994168096</v>
      </c>
      <c r="P33" s="1">
        <f t="shared" si="37"/>
        <v>424352.90539800172</v>
      </c>
      <c r="Q33" s="1">
        <f t="shared" si="45"/>
        <v>8.1156836771353067</v>
      </c>
    </row>
    <row r="34" spans="2:17" x14ac:dyDescent="0.35">
      <c r="B34" s="1" t="s">
        <v>10</v>
      </c>
      <c r="C34" s="1">
        <v>0.15312466036331493</v>
      </c>
      <c r="D34" s="1">
        <v>1</v>
      </c>
      <c r="E34" s="1">
        <f t="shared" si="46"/>
        <v>41585.557582083835</v>
      </c>
      <c r="F34" s="1">
        <f>E34</f>
        <v>41585.557582083835</v>
      </c>
      <c r="G34" s="1">
        <f>F34*(1/C34)</f>
        <v>271579.75392999966</v>
      </c>
      <c r="H34" s="1">
        <f>G34</f>
        <v>271579.75392999966</v>
      </c>
      <c r="I34" s="1">
        <f t="shared" si="41"/>
        <v>6.530626730059848</v>
      </c>
      <c r="K34" s="1">
        <v>0.16693308574272989</v>
      </c>
      <c r="L34" s="1">
        <v>1</v>
      </c>
      <c r="M34" s="1">
        <f t="shared" si="47"/>
        <v>34584.007382117896</v>
      </c>
      <c r="N34" s="1">
        <f>M34</f>
        <v>34584.007382117896</v>
      </c>
      <c r="O34" s="1">
        <f>N34*(1/K34)</f>
        <v>207172.87545632076</v>
      </c>
      <c r="P34" s="1">
        <f>O34</f>
        <v>207172.87545632076</v>
      </c>
      <c r="Q34" s="1">
        <f t="shared" si="45"/>
        <v>5.990424220284031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1C4E4-FEE4-458A-A18A-F7EE6392D6CE}">
  <dimension ref="A1:U34"/>
  <sheetViews>
    <sheetView topLeftCell="D1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5.700205562449945E-3</v>
      </c>
      <c r="D3" s="1">
        <f>(5*C3)/(1+2.5*C3)</f>
        <v>2.8100580104697556E-2</v>
      </c>
      <c r="E3" s="1">
        <v>100000</v>
      </c>
      <c r="F3" s="1">
        <f>E3-E4</f>
        <v>2810.0580104697583</v>
      </c>
      <c r="G3" s="1">
        <f>E4*5 + F3*2.5</f>
        <v>492974.85497382557</v>
      </c>
      <c r="H3" s="1">
        <f t="shared" ref="H3:H9" si="0">H4+G3</f>
        <v>3205737.1013995786</v>
      </c>
      <c r="I3" s="1">
        <f>H3/E3</f>
        <v>32.057371013995784</v>
      </c>
      <c r="K3" s="1">
        <v>6.4451520915449739E-3</v>
      </c>
      <c r="L3" s="1">
        <f>(5*K3)/(1+2.5*K3)</f>
        <v>3.171474457686882E-2</v>
      </c>
      <c r="M3" s="1">
        <v>100000</v>
      </c>
      <c r="N3" s="1">
        <f>M3-M4</f>
        <v>3171.4744576868834</v>
      </c>
      <c r="O3" s="1">
        <f>M4*5 + N3*2.5</f>
        <v>492071.31385578279</v>
      </c>
      <c r="P3" s="1">
        <f t="shared" ref="P3:P9" si="1">P4+O3</f>
        <v>3062858.057107707</v>
      </c>
      <c r="Q3" s="1">
        <f>P3/M3</f>
        <v>30.62858057107707</v>
      </c>
    </row>
    <row r="4" spans="1:21" x14ac:dyDescent="0.35">
      <c r="B4" s="1" t="s">
        <v>4</v>
      </c>
      <c r="C4" s="1">
        <v>7.7496522249560331E-3</v>
      </c>
      <c r="D4" s="1">
        <f t="shared" ref="D4:D9" si="2">(5*C4)/(1+2.5*C4)</f>
        <v>3.8011815253152149E-2</v>
      </c>
      <c r="E4" s="1">
        <f>E3*(1-D3)</f>
        <v>97189.941989530242</v>
      </c>
      <c r="F4" s="1">
        <f t="shared" ref="F4:F9" si="3">E4-E5</f>
        <v>3694.3661193705921</v>
      </c>
      <c r="G4" s="1">
        <f t="shared" ref="G4:G9" si="4">E5*5 + F4*2.5</f>
        <v>476713.79464922473</v>
      </c>
      <c r="H4" s="1">
        <f t="shared" si="0"/>
        <v>2712762.246425753</v>
      </c>
      <c r="I4" s="1">
        <f t="shared" ref="I4:I10" si="5">H4/E4</f>
        <v>27.911964868936586</v>
      </c>
      <c r="K4" s="1">
        <v>8.8997175677314414E-3</v>
      </c>
      <c r="L4" s="1">
        <f t="shared" ref="L4:L9" si="6">(5*K4)/(1+2.5*K4)</f>
        <v>4.3530074418587798E-2</v>
      </c>
      <c r="M4" s="1">
        <f>M3*(1-L3)</f>
        <v>96828.525542313117</v>
      </c>
      <c r="N4" s="1">
        <f t="shared" ref="N4:N9" si="7">M4-M5</f>
        <v>4214.9529226990271</v>
      </c>
      <c r="O4" s="1">
        <f t="shared" ref="O4:O9" si="8">M5*5 + N4*2.5</f>
        <v>473605.24540481798</v>
      </c>
      <c r="P4" s="1">
        <f t="shared" si="1"/>
        <v>2570786.7432519244</v>
      </c>
      <c r="Q4" s="1">
        <f t="shared" ref="Q4:Q10" si="9">P4/M4</f>
        <v>26.549890425921191</v>
      </c>
    </row>
    <row r="5" spans="1:21" x14ac:dyDescent="0.35">
      <c r="B5" s="1" t="s">
        <v>5</v>
      </c>
      <c r="C5" s="1">
        <v>1.1120765478519916E-2</v>
      </c>
      <c r="D5" s="1">
        <f t="shared" si="2"/>
        <v>5.4099750790140767E-2</v>
      </c>
      <c r="E5" s="1">
        <f>E4*(1-D4)</f>
        <v>93495.57587015965</v>
      </c>
      <c r="F5" s="1">
        <f t="shared" si="3"/>
        <v>5058.0873545563372</v>
      </c>
      <c r="G5" s="1">
        <f t="shared" si="4"/>
        <v>454832.66096440738</v>
      </c>
      <c r="H5" s="1">
        <f t="shared" si="0"/>
        <v>2236048.4517765283</v>
      </c>
      <c r="I5" s="1">
        <f t="shared" si="5"/>
        <v>23.916088338573385</v>
      </c>
      <c r="K5" s="1">
        <v>1.2898380838690836E-2</v>
      </c>
      <c r="L5" s="1">
        <f t="shared" si="6"/>
        <v>6.2477265289785262E-2</v>
      </c>
      <c r="M5" s="1">
        <f>M4*(1-L4)</f>
        <v>92613.572619614089</v>
      </c>
      <c r="N5" s="1">
        <f t="shared" si="7"/>
        <v>5786.2427459904284</v>
      </c>
      <c r="O5" s="1">
        <f t="shared" si="8"/>
        <v>448602.25623309438</v>
      </c>
      <c r="P5" s="1">
        <f t="shared" si="1"/>
        <v>2097181.4978471063</v>
      </c>
      <c r="Q5" s="1">
        <f t="shared" si="9"/>
        <v>22.644429304770782</v>
      </c>
    </row>
    <row r="6" spans="1:21" x14ac:dyDescent="0.35">
      <c r="B6" s="1" t="s">
        <v>6</v>
      </c>
      <c r="C6" s="1">
        <v>1.5269072524361525E-2</v>
      </c>
      <c r="D6" s="1">
        <f t="shared" si="2"/>
        <v>7.3538211894967315E-2</v>
      </c>
      <c r="E6" s="1">
        <f t="shared" ref="E6:E10" si="10">E5*(1-D5)</f>
        <v>88437.488515603312</v>
      </c>
      <c r="F6" s="1">
        <f t="shared" si="3"/>
        <v>6503.5347699191771</v>
      </c>
      <c r="G6" s="1">
        <f t="shared" si="4"/>
        <v>425928.60565321858</v>
      </c>
      <c r="H6" s="1">
        <f t="shared" si="0"/>
        <v>1781215.7908121208</v>
      </c>
      <c r="I6" s="1">
        <f t="shared" si="5"/>
        <v>20.140958553994384</v>
      </c>
      <c r="K6" s="1">
        <v>1.8309090694103556E-2</v>
      </c>
      <c r="L6" s="1">
        <f t="shared" si="6"/>
        <v>8.7538574233340896E-2</v>
      </c>
      <c r="M6" s="1">
        <f t="shared" ref="M6:M10" si="11">M5*(1-L5)</f>
        <v>86827.329873623661</v>
      </c>
      <c r="N6" s="1">
        <f t="shared" si="7"/>
        <v>7600.7406616249791</v>
      </c>
      <c r="O6" s="1">
        <f t="shared" si="8"/>
        <v>415134.79771405587</v>
      </c>
      <c r="P6" s="1">
        <f t="shared" si="1"/>
        <v>1648579.241614012</v>
      </c>
      <c r="Q6" s="1">
        <f t="shared" si="9"/>
        <v>18.986870194137069</v>
      </c>
    </row>
    <row r="7" spans="1:21" x14ac:dyDescent="0.35">
      <c r="B7" s="1" t="s">
        <v>7</v>
      </c>
      <c r="C7" s="1">
        <v>2.211789111258998E-2</v>
      </c>
      <c r="D7" s="1">
        <f t="shared" si="2"/>
        <v>0.10479485270947946</v>
      </c>
      <c r="E7" s="1">
        <f t="shared" si="10"/>
        <v>81933.953745684135</v>
      </c>
      <c r="F7" s="1">
        <f t="shared" si="3"/>
        <v>8586.2566146842728</v>
      </c>
      <c r="G7" s="1">
        <f t="shared" si="4"/>
        <v>388204.12719170999</v>
      </c>
      <c r="H7" s="1">
        <f t="shared" si="0"/>
        <v>1355287.1851589021</v>
      </c>
      <c r="I7" s="1">
        <f t="shared" si="5"/>
        <v>16.541215493708453</v>
      </c>
      <c r="K7" s="1">
        <v>2.6467431512915897E-2</v>
      </c>
      <c r="L7" s="1">
        <f t="shared" si="6"/>
        <v>0.12412404585748214</v>
      </c>
      <c r="M7" s="1">
        <f t="shared" si="11"/>
        <v>79226.589211998682</v>
      </c>
      <c r="N7" s="1">
        <f t="shared" si="7"/>
        <v>9833.9247924820229</v>
      </c>
      <c r="O7" s="1">
        <f t="shared" si="8"/>
        <v>371548.1340787884</v>
      </c>
      <c r="P7" s="1">
        <f t="shared" si="1"/>
        <v>1233444.4438999563</v>
      </c>
      <c r="Q7" s="1">
        <f t="shared" si="9"/>
        <v>15.568566767394728</v>
      </c>
    </row>
    <row r="8" spans="1:21" x14ac:dyDescent="0.35">
      <c r="B8" s="1" t="s">
        <v>8</v>
      </c>
      <c r="C8" s="1">
        <v>3.4190653099349322E-2</v>
      </c>
      <c r="D8" s="1">
        <f t="shared" si="2"/>
        <v>0.15749142850169087</v>
      </c>
      <c r="E8" s="1">
        <f t="shared" si="10"/>
        <v>73347.697130999863</v>
      </c>
      <c r="F8" s="1">
        <f t="shared" si="3"/>
        <v>11551.633598470537</v>
      </c>
      <c r="G8" s="1">
        <f t="shared" si="4"/>
        <v>337859.40165882302</v>
      </c>
      <c r="H8" s="1">
        <f t="shared" si="0"/>
        <v>967083.05796719203</v>
      </c>
      <c r="I8" s="1">
        <f t="shared" si="5"/>
        <v>13.184913716377082</v>
      </c>
      <c r="K8" s="1">
        <v>4.0070619297306181E-2</v>
      </c>
      <c r="L8" s="1">
        <f t="shared" si="6"/>
        <v>0.1821099502679363</v>
      </c>
      <c r="M8" s="1">
        <f t="shared" si="11"/>
        <v>69392.664419516659</v>
      </c>
      <c r="N8" s="1">
        <f t="shared" si="7"/>
        <v>12637.094666397774</v>
      </c>
      <c r="O8" s="1">
        <f t="shared" si="8"/>
        <v>315370.58543158887</v>
      </c>
      <c r="P8" s="1">
        <f t="shared" si="1"/>
        <v>861896.30982116796</v>
      </c>
      <c r="Q8" s="1">
        <f t="shared" si="9"/>
        <v>12.420568038871266</v>
      </c>
    </row>
    <row r="9" spans="1:21" x14ac:dyDescent="0.35">
      <c r="B9" s="1" t="s">
        <v>9</v>
      </c>
      <c r="C9" s="1">
        <v>5.867228696528537E-2</v>
      </c>
      <c r="D9" s="1">
        <f t="shared" si="2"/>
        <v>0.25583532571143103</v>
      </c>
      <c r="E9" s="1">
        <f t="shared" si="10"/>
        <v>61796.063532529326</v>
      </c>
      <c r="F9" s="1">
        <f t="shared" si="3"/>
        <v>15809.61604152892</v>
      </c>
      <c r="G9" s="1">
        <f t="shared" si="4"/>
        <v>269456.27755882434</v>
      </c>
      <c r="H9" s="1">
        <f t="shared" si="0"/>
        <v>629223.65630836901</v>
      </c>
      <c r="I9" s="1">
        <f t="shared" si="5"/>
        <v>10.182261139937285</v>
      </c>
      <c r="K9" s="1">
        <v>6.484411053476824E-2</v>
      </c>
      <c r="L9" s="1">
        <f t="shared" si="6"/>
        <v>0.27899293145897863</v>
      </c>
      <c r="M9" s="1">
        <f t="shared" si="11"/>
        <v>56755.569753118885</v>
      </c>
      <c r="N9" s="1">
        <f t="shared" si="7"/>
        <v>15834.402782047175</v>
      </c>
      <c r="O9" s="1">
        <f t="shared" si="8"/>
        <v>244191.8418104765</v>
      </c>
      <c r="P9" s="1">
        <f t="shared" si="1"/>
        <v>546525.72438957903</v>
      </c>
      <c r="Q9" s="1">
        <f t="shared" si="9"/>
        <v>9.6294641524507973</v>
      </c>
    </row>
    <row r="10" spans="1:21" x14ac:dyDescent="0.35">
      <c r="B10" s="1" t="s">
        <v>10</v>
      </c>
      <c r="C10" s="1">
        <v>0.12782272714896226</v>
      </c>
      <c r="D10" s="1">
        <v>1</v>
      </c>
      <c r="E10" s="1">
        <f t="shared" si="10"/>
        <v>45986.447491000406</v>
      </c>
      <c r="F10" s="1">
        <f>E10</f>
        <v>45986.447491000406</v>
      </c>
      <c r="G10" s="1">
        <f>F10*(1/C10)</f>
        <v>359767.37874954467</v>
      </c>
      <c r="H10" s="1">
        <f>G10</f>
        <v>359767.37874954467</v>
      </c>
      <c r="I10" s="1">
        <f t="shared" si="5"/>
        <v>7.8233348818682176</v>
      </c>
      <c r="K10" s="1">
        <v>0.13535091277890465</v>
      </c>
      <c r="L10" s="1">
        <v>1</v>
      </c>
      <c r="M10" s="1">
        <f t="shared" si="11"/>
        <v>40921.166971071711</v>
      </c>
      <c r="N10" s="1">
        <f>M10</f>
        <v>40921.166971071711</v>
      </c>
      <c r="O10" s="1">
        <f>N10*(1/K10)</f>
        <v>302333.88257910253</v>
      </c>
      <c r="P10" s="1">
        <f>O10</f>
        <v>302333.88257910253</v>
      </c>
      <c r="Q10" s="1">
        <f t="shared" si="9"/>
        <v>7.3882028533748949</v>
      </c>
    </row>
    <row r="11" spans="1:21" x14ac:dyDescent="0.35">
      <c r="A11" t="s">
        <v>16</v>
      </c>
      <c r="B11" s="1" t="s">
        <v>1</v>
      </c>
      <c r="C11" s="1">
        <v>3.1605444371698467E-3</v>
      </c>
      <c r="D11" s="1">
        <f>(5*C11)/(1+2.5*C11)</f>
        <v>1.5678838025095478E-2</v>
      </c>
      <c r="E11" s="1">
        <v>100000</v>
      </c>
      <c r="F11" s="1">
        <f>E11-E12</f>
        <v>1567.8838025095465</v>
      </c>
      <c r="G11" s="1">
        <f>E12*5 + F11*2.5</f>
        <v>496080.29049372615</v>
      </c>
      <c r="H11" s="1">
        <f t="shared" ref="H11:H17" si="12">H12+G11</f>
        <v>3463815.5054610255</v>
      </c>
      <c r="I11" s="1">
        <f>H11/E11</f>
        <v>34.638155054610252</v>
      </c>
      <c r="K11" s="1">
        <v>3.4851218516324181E-3</v>
      </c>
      <c r="L11" s="1">
        <f>(5*K11)/(1+2.5*K11)</f>
        <v>1.7275094732806282E-2</v>
      </c>
      <c r="M11" s="1">
        <v>100000</v>
      </c>
      <c r="N11" s="1">
        <f>M11-M12</f>
        <v>1727.5094732806319</v>
      </c>
      <c r="O11" s="1">
        <f>M12*5 + N11*2.5</f>
        <v>495681.22631679842</v>
      </c>
      <c r="P11" s="1">
        <f t="shared" ref="P11:P17" si="13">P12+O11</f>
        <v>3308238.7890867661</v>
      </c>
      <c r="Q11" s="1">
        <f>P11/M11</f>
        <v>33.082387890867658</v>
      </c>
      <c r="S11" s="7">
        <f>Q11-Q3</f>
        <v>2.4538073197905881</v>
      </c>
      <c r="T11" s="7">
        <f>I11-I3</f>
        <v>2.5807840406144678</v>
      </c>
      <c r="U11" s="7">
        <f>(S11-T11)/S11</f>
        <v>-5.1746818016141574E-2</v>
      </c>
    </row>
    <row r="12" spans="1:21" x14ac:dyDescent="0.35">
      <c r="B12" s="1" t="s">
        <v>4</v>
      </c>
      <c r="C12" s="1">
        <v>4.3677173805210315E-3</v>
      </c>
      <c r="D12" s="1">
        <f t="shared" ref="D12:D17" si="14">(5*C12)/(1+2.5*C12)</f>
        <v>2.1602700674598567E-2</v>
      </c>
      <c r="E12" s="1">
        <f>E11*(1-D11)</f>
        <v>98432.116197490453</v>
      </c>
      <c r="F12" s="1">
        <f t="shared" ref="F12:F17" si="15">E12-E13</f>
        <v>2126.399542981686</v>
      </c>
      <c r="G12" s="1">
        <f t="shared" ref="G12:G17" si="16">E13*5 + F12*2.5</f>
        <v>486844.58212999807</v>
      </c>
      <c r="H12" s="1">
        <f t="shared" si="12"/>
        <v>2967735.2149672993</v>
      </c>
      <c r="I12" s="1">
        <f t="shared" ref="I12:I18" si="17">H12/E12</f>
        <v>30.150070217051397</v>
      </c>
      <c r="K12" s="1">
        <v>5.1459981918470588E-3</v>
      </c>
      <c r="L12" s="1">
        <f t="shared" ref="L12:L17" si="18">(5*K12)/(1+2.5*K12)</f>
        <v>2.5403179173993946E-2</v>
      </c>
      <c r="M12" s="1">
        <f>M11*(1-L11)</f>
        <v>98272.490526719368</v>
      </c>
      <c r="N12" s="1">
        <f t="shared" ref="N12:N17" si="19">M12-M13</f>
        <v>2496.4336847248778</v>
      </c>
      <c r="O12" s="1">
        <f t="shared" ref="O12:O17" si="20">M13*5 + N12*2.5</f>
        <v>485121.36842178466</v>
      </c>
      <c r="P12" s="1">
        <f t="shared" si="13"/>
        <v>2812557.5627699676</v>
      </c>
      <c r="Q12" s="1">
        <f t="shared" ref="Q12:Q18" si="21">P12/M12</f>
        <v>28.619988642755111</v>
      </c>
    </row>
    <row r="13" spans="1:21" x14ac:dyDescent="0.35">
      <c r="B13" s="1" t="s">
        <v>5</v>
      </c>
      <c r="C13" s="1">
        <v>6.8410281221647955E-3</v>
      </c>
      <c r="D13" s="1">
        <f t="shared" si="14"/>
        <v>3.3629981488054815E-2</v>
      </c>
      <c r="E13" s="1">
        <f>E12*(1-D12)</f>
        <v>96305.716654508768</v>
      </c>
      <c r="F13" s="1">
        <f t="shared" si="15"/>
        <v>3238.7594682849885</v>
      </c>
      <c r="G13" s="1">
        <f t="shared" si="16"/>
        <v>473431.68460183137</v>
      </c>
      <c r="H13" s="1">
        <f t="shared" si="12"/>
        <v>2480890.6328373011</v>
      </c>
      <c r="I13" s="1">
        <f t="shared" si="17"/>
        <v>25.76057495877793</v>
      </c>
      <c r="K13" s="1">
        <v>8.2843736128451716E-3</v>
      </c>
      <c r="L13" s="1">
        <f t="shared" si="18"/>
        <v>4.0581389581668452E-2</v>
      </c>
      <c r="M13" s="1">
        <f>M12*(1-L12)</f>
        <v>95776.05684199449</v>
      </c>
      <c r="N13" s="1">
        <f t="shared" si="19"/>
        <v>3886.7254753010056</v>
      </c>
      <c r="O13" s="1">
        <f t="shared" si="20"/>
        <v>469163.47052171995</v>
      </c>
      <c r="P13" s="1">
        <f t="shared" si="13"/>
        <v>2327436.194348183</v>
      </c>
      <c r="Q13" s="1">
        <f t="shared" si="21"/>
        <v>24.300814536433105</v>
      </c>
    </row>
    <row r="14" spans="1:21" x14ac:dyDescent="0.35">
      <c r="B14" s="1" t="s">
        <v>6</v>
      </c>
      <c r="C14" s="1">
        <v>9.8949089184489566E-3</v>
      </c>
      <c r="D14" s="1">
        <f t="shared" si="14"/>
        <v>4.8280223555631469E-2</v>
      </c>
      <c r="E14" s="1">
        <f t="shared" ref="E14:E18" si="22">E13*(1-D13)</f>
        <v>93066.957186223779</v>
      </c>
      <c r="F14" s="1">
        <f t="shared" si="15"/>
        <v>4493.2934985932661</v>
      </c>
      <c r="G14" s="1">
        <f t="shared" si="16"/>
        <v>454101.55218463572</v>
      </c>
      <c r="H14" s="1">
        <f t="shared" si="12"/>
        <v>2007458.9482354696</v>
      </c>
      <c r="I14" s="1">
        <f t="shared" si="17"/>
        <v>21.570050304949945</v>
      </c>
      <c r="K14" s="1">
        <v>1.2675101158332366E-2</v>
      </c>
      <c r="L14" s="1">
        <f t="shared" si="18"/>
        <v>6.1428960083876112E-2</v>
      </c>
      <c r="M14" s="1">
        <f t="shared" ref="M14:M18" si="23">M13*(1-L13)</f>
        <v>91889.331366693485</v>
      </c>
      <c r="N14" s="1">
        <f t="shared" si="19"/>
        <v>5644.6660686586838</v>
      </c>
      <c r="O14" s="1">
        <f t="shared" si="20"/>
        <v>445334.99166182068</v>
      </c>
      <c r="P14" s="1">
        <f t="shared" si="13"/>
        <v>1858272.7238264629</v>
      </c>
      <c r="Q14" s="1">
        <f t="shared" si="21"/>
        <v>20.222943144627326</v>
      </c>
    </row>
    <row r="15" spans="1:21" x14ac:dyDescent="0.35">
      <c r="B15" s="1" t="s">
        <v>7</v>
      </c>
      <c r="C15" s="1">
        <v>1.6141205659321357E-2</v>
      </c>
      <c r="D15" s="1">
        <f t="shared" si="14"/>
        <v>7.7575618274800376E-2</v>
      </c>
      <c r="E15" s="1">
        <f t="shared" si="22"/>
        <v>88573.663687630513</v>
      </c>
      <c r="F15" s="1">
        <f t="shared" si="15"/>
        <v>6871.1567234321701</v>
      </c>
      <c r="G15" s="1">
        <f t="shared" si="16"/>
        <v>425690.42662957212</v>
      </c>
      <c r="H15" s="1">
        <f t="shared" si="12"/>
        <v>1553357.3960508339</v>
      </c>
      <c r="I15" s="1">
        <f t="shared" si="17"/>
        <v>17.537463523344844</v>
      </c>
      <c r="K15" s="1">
        <v>2.0580265105900775E-2</v>
      </c>
      <c r="L15" s="1">
        <f t="shared" si="18"/>
        <v>9.7866052277648968E-2</v>
      </c>
      <c r="M15" s="1">
        <f t="shared" si="23"/>
        <v>86244.665298034801</v>
      </c>
      <c r="N15" s="1">
        <f t="shared" si="19"/>
        <v>8440.4249227258115</v>
      </c>
      <c r="O15" s="1">
        <f t="shared" si="20"/>
        <v>410122.26418335951</v>
      </c>
      <c r="P15" s="1">
        <f t="shared" si="13"/>
        <v>1412937.7321646421</v>
      </c>
      <c r="Q15" s="1">
        <f t="shared" si="21"/>
        <v>16.382900058594554</v>
      </c>
    </row>
    <row r="16" spans="1:21" x14ac:dyDescent="0.35">
      <c r="B16" s="1" t="s">
        <v>8</v>
      </c>
      <c r="C16" s="1">
        <v>2.7057398544707668E-2</v>
      </c>
      <c r="D16" s="1">
        <f t="shared" si="14"/>
        <v>0.12671551242016518</v>
      </c>
      <c r="E16" s="1">
        <f t="shared" si="22"/>
        <v>81702.506964198343</v>
      </c>
      <c r="F16" s="1">
        <f t="shared" si="15"/>
        <v>10352.975035980504</v>
      </c>
      <c r="G16" s="1">
        <f t="shared" si="16"/>
        <v>382630.09723104048</v>
      </c>
      <c r="H16" s="1">
        <f t="shared" si="12"/>
        <v>1127666.9694212617</v>
      </c>
      <c r="I16" s="1">
        <f t="shared" si="17"/>
        <v>13.802109767762696</v>
      </c>
      <c r="K16" s="1">
        <v>3.3464259594452622E-2</v>
      </c>
      <c r="L16" s="1">
        <f t="shared" si="18"/>
        <v>0.15440377772212013</v>
      </c>
      <c r="M16" s="1">
        <f t="shared" si="23"/>
        <v>77804.240375308989</v>
      </c>
      <c r="N16" s="1">
        <f t="shared" si="19"/>
        <v>12013.268636747613</v>
      </c>
      <c r="O16" s="1">
        <f t="shared" si="20"/>
        <v>358988.03028467594</v>
      </c>
      <c r="P16" s="1">
        <f t="shared" si="13"/>
        <v>1002815.4679812826</v>
      </c>
      <c r="Q16" s="1">
        <f t="shared" si="21"/>
        <v>12.888956477743905</v>
      </c>
    </row>
    <row r="17" spans="1:21" x14ac:dyDescent="0.35">
      <c r="B17" s="1" t="s">
        <v>9</v>
      </c>
      <c r="C17" s="1">
        <v>5.0540596496349996E-2</v>
      </c>
      <c r="D17" s="1">
        <f t="shared" si="14"/>
        <v>0.22435534950404606</v>
      </c>
      <c r="E17" s="1">
        <f t="shared" si="22"/>
        <v>71349.531928217839</v>
      </c>
      <c r="F17" s="1">
        <f t="shared" si="15"/>
        <v>16007.649172705402</v>
      </c>
      <c r="G17" s="1">
        <f t="shared" si="16"/>
        <v>316728.53670932574</v>
      </c>
      <c r="H17" s="1">
        <f t="shared" si="12"/>
        <v>745036.87219022121</v>
      </c>
      <c r="I17" s="1">
        <f t="shared" si="17"/>
        <v>10.442070915612671</v>
      </c>
      <c r="K17" s="1">
        <v>5.6671606991044607E-2</v>
      </c>
      <c r="L17" s="1">
        <f t="shared" si="18"/>
        <v>0.24819413391801234</v>
      </c>
      <c r="M17" s="1">
        <f t="shared" si="23"/>
        <v>65790.971738561377</v>
      </c>
      <c r="N17" s="1">
        <f t="shared" si="19"/>
        <v>16328.93325027667</v>
      </c>
      <c r="O17" s="1">
        <f t="shared" si="20"/>
        <v>288132.52556711523</v>
      </c>
      <c r="P17" s="1">
        <f t="shared" si="13"/>
        <v>643827.43769660662</v>
      </c>
      <c r="Q17" s="1">
        <f t="shared" si="21"/>
        <v>9.7859542226406546</v>
      </c>
    </row>
    <row r="18" spans="1:21" x14ac:dyDescent="0.35">
      <c r="B18" s="1" t="s">
        <v>10</v>
      </c>
      <c r="C18" s="1">
        <v>0.1292103799319613</v>
      </c>
      <c r="D18" s="1">
        <v>1</v>
      </c>
      <c r="E18" s="1">
        <f t="shared" si="22"/>
        <v>55341.882755512437</v>
      </c>
      <c r="F18" s="1">
        <f>E18</f>
        <v>55341.882755512437</v>
      </c>
      <c r="G18" s="1">
        <f>F18*(1/C18)</f>
        <v>428308.33548089542</v>
      </c>
      <c r="H18" s="1">
        <f>G18</f>
        <v>428308.33548089542</v>
      </c>
      <c r="I18" s="1">
        <f t="shared" si="17"/>
        <v>7.7393163035862367</v>
      </c>
      <c r="K18" s="1">
        <v>0.13905748100855028</v>
      </c>
      <c r="L18" s="1">
        <v>1</v>
      </c>
      <c r="M18" s="1">
        <f t="shared" si="23"/>
        <v>49462.038488284707</v>
      </c>
      <c r="N18" s="1">
        <f>M18</f>
        <v>49462.038488284707</v>
      </c>
      <c r="O18" s="1">
        <f>N18*(1/K18)</f>
        <v>355694.91212949139</v>
      </c>
      <c r="P18" s="1">
        <f>O18</f>
        <v>355694.91212949139</v>
      </c>
      <c r="Q18" s="1">
        <f t="shared" si="21"/>
        <v>7.1912707805954916</v>
      </c>
    </row>
    <row r="19" spans="1:21" x14ac:dyDescent="0.35">
      <c r="A19" t="s">
        <v>40</v>
      </c>
      <c r="B19" s="1" t="s">
        <v>1</v>
      </c>
      <c r="C19" s="1">
        <v>8.6335023896159917E-3</v>
      </c>
      <c r="D19" s="1">
        <f>(5*C19)/(1+2.5*C19)</f>
        <v>4.2255479979633616E-2</v>
      </c>
      <c r="E19" s="1">
        <v>100000</v>
      </c>
      <c r="F19" s="1">
        <f>E19-E20</f>
        <v>4225.5479979633674</v>
      </c>
      <c r="G19" s="1">
        <f>E20*5 + F19*2.5</f>
        <v>489436.13000509155</v>
      </c>
      <c r="H19" s="1">
        <f t="shared" ref="H19:H25" si="24">H20+G19</f>
        <v>2842634.0464311256</v>
      </c>
      <c r="I19" s="1">
        <f>H19/E19</f>
        <v>28.426340464311256</v>
      </c>
      <c r="K19" s="1">
        <v>1.1207860392050446E-2</v>
      </c>
      <c r="L19" s="1">
        <f>(5*K19)/(1+2.5*K19)</f>
        <v>5.4511897614820594E-2</v>
      </c>
      <c r="M19" s="1">
        <v>100000</v>
      </c>
      <c r="N19" s="1">
        <f>M19-M20</f>
        <v>5451.1897614820627</v>
      </c>
      <c r="O19" s="1">
        <f>M20*5 + N19*2.5</f>
        <v>486372.02559629484</v>
      </c>
      <c r="P19" s="1">
        <f t="shared" ref="P19:P25" si="25">P20+O19</f>
        <v>2579381.5199744557</v>
      </c>
      <c r="Q19" s="1">
        <f>P19/M19</f>
        <v>25.793815199744557</v>
      </c>
    </row>
    <row r="20" spans="1:21" x14ac:dyDescent="0.35">
      <c r="B20" s="1" t="s">
        <v>4</v>
      </c>
      <c r="C20" s="1">
        <v>1.1639427166774482E-2</v>
      </c>
      <c r="D20" s="1">
        <f t="shared" ref="D20:D25" si="26">(5*C20)/(1+2.5*C20)</f>
        <v>5.6551566242748673E-2</v>
      </c>
      <c r="E20" s="1">
        <f>E19*(1-D19)</f>
        <v>95774.452002036633</v>
      </c>
      <c r="F20" s="1">
        <f t="shared" ref="F20:F25" si="27">E20-E21</f>
        <v>5416.1952667561272</v>
      </c>
      <c r="G20" s="1">
        <f t="shared" ref="G20:G25" si="28">E21*5 + F20*2.5</f>
        <v>465331.77184329287</v>
      </c>
      <c r="H20" s="1">
        <f t="shared" si="24"/>
        <v>2353197.9164260342</v>
      </c>
      <c r="I20" s="1">
        <f t="shared" ref="I20:I26" si="29">H20/E20</f>
        <v>24.570204968397977</v>
      </c>
      <c r="K20" s="1">
        <v>1.5557690723913581E-2</v>
      </c>
      <c r="L20" s="1">
        <f t="shared" ref="L20:L25" si="30">(5*K20)/(1+2.5*K20)</f>
        <v>7.4876201649940008E-2</v>
      </c>
      <c r="M20" s="1">
        <f>M19*(1-L19)</f>
        <v>94548.810238517937</v>
      </c>
      <c r="N20" s="1">
        <f t="shared" ref="N20:N25" si="31">M20-M21</f>
        <v>7079.4557811811828</v>
      </c>
      <c r="O20" s="1">
        <f t="shared" ref="O20:O25" si="32">M21*5 + N20*2.5</f>
        <v>455045.41173963674</v>
      </c>
      <c r="P20" s="1">
        <f t="shared" si="25"/>
        <v>2093009.4943781607</v>
      </c>
      <c r="Q20" s="1">
        <f t="shared" ref="Q20:Q26" si="33">P20/M20</f>
        <v>22.136814721392405</v>
      </c>
    </row>
    <row r="21" spans="1:21" x14ac:dyDescent="0.35">
      <c r="B21" s="1" t="s">
        <v>5</v>
      </c>
      <c r="C21" s="1">
        <v>1.5753760801124277E-2</v>
      </c>
      <c r="D21" s="1">
        <f t="shared" si="26"/>
        <v>7.5784092828255073E-2</v>
      </c>
      <c r="E21" s="1">
        <f>E20*(1-D20)</f>
        <v>90358.256735280505</v>
      </c>
      <c r="F21" s="1">
        <f t="shared" si="27"/>
        <v>6847.7185162257956</v>
      </c>
      <c r="G21" s="1">
        <f t="shared" si="28"/>
        <v>434671.987385838</v>
      </c>
      <c r="H21" s="1">
        <f t="shared" si="24"/>
        <v>1887866.1445827414</v>
      </c>
      <c r="I21" s="1">
        <f t="shared" si="29"/>
        <v>20.893122696175496</v>
      </c>
      <c r="K21" s="1">
        <v>2.18803315466355E-2</v>
      </c>
      <c r="L21" s="1">
        <f t="shared" si="30"/>
        <v>0.10372766830072905</v>
      </c>
      <c r="M21" s="1">
        <f>M20*(1-L20)</f>
        <v>87469.354457336754</v>
      </c>
      <c r="N21" s="1">
        <f t="shared" si="31"/>
        <v>9072.9921856295259</v>
      </c>
      <c r="O21" s="1">
        <f t="shared" si="32"/>
        <v>414664.29182260996</v>
      </c>
      <c r="P21" s="1">
        <f t="shared" si="25"/>
        <v>1637964.082638524</v>
      </c>
      <c r="Q21" s="1">
        <f t="shared" si="33"/>
        <v>18.726148064090747</v>
      </c>
    </row>
    <row r="22" spans="1:21" x14ac:dyDescent="0.35">
      <c r="B22" s="1" t="s">
        <v>6</v>
      </c>
      <c r="C22" s="1">
        <v>2.1450807557951517E-2</v>
      </c>
      <c r="D22" s="1">
        <f t="shared" si="26"/>
        <v>0.10179507156361031</v>
      </c>
      <c r="E22" s="1">
        <f t="shared" ref="E22:E26" si="34">E21*(1-D21)</f>
        <v>83510.53821905471</v>
      </c>
      <c r="F22" s="1">
        <f t="shared" si="27"/>
        <v>8500.9612143242848</v>
      </c>
      <c r="G22" s="1">
        <f t="shared" si="28"/>
        <v>396300.28805946279</v>
      </c>
      <c r="H22" s="1">
        <f t="shared" si="24"/>
        <v>1453194.1571969034</v>
      </c>
      <c r="I22" s="1">
        <f t="shared" si="29"/>
        <v>17.401326685083273</v>
      </c>
      <c r="K22" s="1">
        <v>2.9682109030519131E-2</v>
      </c>
      <c r="L22" s="1">
        <f t="shared" si="30"/>
        <v>0.13815845904075516</v>
      </c>
      <c r="M22" s="1">
        <f t="shared" ref="M22:M26" si="35">M21*(1-L21)</f>
        <v>78396.362271707229</v>
      </c>
      <c r="N22" s="1">
        <f t="shared" si="31"/>
        <v>10831.120605859862</v>
      </c>
      <c r="O22" s="1">
        <f t="shared" si="32"/>
        <v>364904.00984388648</v>
      </c>
      <c r="P22" s="1">
        <f t="shared" si="25"/>
        <v>1223299.790815914</v>
      </c>
      <c r="Q22" s="1">
        <f t="shared" si="33"/>
        <v>15.60403767940385</v>
      </c>
    </row>
    <row r="23" spans="1:21" x14ac:dyDescent="0.35">
      <c r="B23" s="1" t="s">
        <v>7</v>
      </c>
      <c r="C23" s="1">
        <v>3.2628000937242801E-2</v>
      </c>
      <c r="D23" s="1">
        <f t="shared" si="26"/>
        <v>0.15083628829644724</v>
      </c>
      <c r="E23" s="1">
        <f t="shared" si="34"/>
        <v>75009.577004730425</v>
      </c>
      <c r="F23" s="1">
        <f t="shared" si="27"/>
        <v>11314.16618208008</v>
      </c>
      <c r="G23" s="1">
        <f t="shared" si="28"/>
        <v>346762.46956845192</v>
      </c>
      <c r="H23" s="1">
        <f t="shared" si="24"/>
        <v>1056893.8691374406</v>
      </c>
      <c r="I23" s="1">
        <f t="shared" si="29"/>
        <v>14.090119040009895</v>
      </c>
      <c r="K23" s="1">
        <v>4.2417606677983596E-2</v>
      </c>
      <c r="L23" s="1">
        <f t="shared" si="30"/>
        <v>0.19175370074662293</v>
      </c>
      <c r="M23" s="1">
        <f t="shared" si="35"/>
        <v>67565.241665847367</v>
      </c>
      <c r="N23" s="1">
        <f t="shared" si="31"/>
        <v>12955.88513126615</v>
      </c>
      <c r="O23" s="1">
        <f t="shared" si="32"/>
        <v>305436.49550107145</v>
      </c>
      <c r="P23" s="1">
        <f t="shared" si="25"/>
        <v>858395.78097202745</v>
      </c>
      <c r="Q23" s="1">
        <f t="shared" si="33"/>
        <v>12.704694896487378</v>
      </c>
    </row>
    <row r="24" spans="1:21" x14ac:dyDescent="0.35">
      <c r="B24" s="1" t="s">
        <v>8</v>
      </c>
      <c r="C24" s="1">
        <v>5.0688556386212884E-2</v>
      </c>
      <c r="D24" s="1">
        <f t="shared" si="26"/>
        <v>0.22493828905997712</v>
      </c>
      <c r="E24" s="1">
        <f t="shared" si="34"/>
        <v>63695.410822650345</v>
      </c>
      <c r="F24" s="1">
        <f t="shared" si="27"/>
        <v>14327.536731419321</v>
      </c>
      <c r="G24" s="1">
        <f t="shared" si="28"/>
        <v>282658.21228470345</v>
      </c>
      <c r="H24" s="1">
        <f t="shared" si="24"/>
        <v>710131.39956898871</v>
      </c>
      <c r="I24" s="1">
        <f t="shared" si="29"/>
        <v>11.148862852085776</v>
      </c>
      <c r="K24" s="1">
        <v>6.1703297182693059E-2</v>
      </c>
      <c r="L24" s="1">
        <f t="shared" si="30"/>
        <v>0.26728549507532523</v>
      </c>
      <c r="M24" s="1">
        <f t="shared" si="35"/>
        <v>54609.356534581217</v>
      </c>
      <c r="N24" s="1">
        <f t="shared" si="31"/>
        <v>14596.288897090482</v>
      </c>
      <c r="O24" s="1">
        <f t="shared" si="32"/>
        <v>236556.06043017987</v>
      </c>
      <c r="P24" s="1">
        <f t="shared" si="25"/>
        <v>552959.28547095601</v>
      </c>
      <c r="Q24" s="1">
        <f t="shared" si="33"/>
        <v>10.125724245089687</v>
      </c>
    </row>
    <row r="25" spans="1:21" x14ac:dyDescent="0.35">
      <c r="B25" s="1" t="s">
        <v>9</v>
      </c>
      <c r="C25" s="1">
        <v>8.140150811320615E-2</v>
      </c>
      <c r="D25" s="1">
        <f t="shared" si="26"/>
        <v>0.33818551351136944</v>
      </c>
      <c r="E25" s="1">
        <f t="shared" si="34"/>
        <v>49367.874091231024</v>
      </c>
      <c r="F25" s="1">
        <f t="shared" si="27"/>
        <v>16695.499850507593</v>
      </c>
      <c r="G25" s="1">
        <f t="shared" si="28"/>
        <v>205100.62082988615</v>
      </c>
      <c r="H25" s="1">
        <f t="shared" si="24"/>
        <v>427473.18728428532</v>
      </c>
      <c r="I25" s="1">
        <f t="shared" si="29"/>
        <v>8.6589344822570613</v>
      </c>
      <c r="K25" s="1">
        <v>9.3514050525120643E-2</v>
      </c>
      <c r="L25" s="1">
        <f t="shared" si="30"/>
        <v>0.37897219106778246</v>
      </c>
      <c r="M25" s="1">
        <f t="shared" si="35"/>
        <v>40013.067637490734</v>
      </c>
      <c r="N25" s="1">
        <f t="shared" si="31"/>
        <v>15163.839913923242</v>
      </c>
      <c r="O25" s="1">
        <f t="shared" si="32"/>
        <v>162155.73840264557</v>
      </c>
      <c r="P25" s="1">
        <f t="shared" si="25"/>
        <v>316403.22504077613</v>
      </c>
      <c r="Q25" s="1">
        <f t="shared" si="33"/>
        <v>7.907497318309038</v>
      </c>
    </row>
    <row r="26" spans="1:21" x14ac:dyDescent="0.35">
      <c r="B26" s="1" t="s">
        <v>10</v>
      </c>
      <c r="C26" s="1">
        <v>0.1469262812480216</v>
      </c>
      <c r="D26" s="1">
        <v>1</v>
      </c>
      <c r="E26" s="1">
        <f t="shared" si="34"/>
        <v>32672.374240723431</v>
      </c>
      <c r="F26" s="1">
        <f>E26</f>
        <v>32672.374240723431</v>
      </c>
      <c r="G26" s="1">
        <f>F26*(1/C26)</f>
        <v>222372.5664543992</v>
      </c>
      <c r="H26" s="1">
        <f>G26</f>
        <v>222372.5664543992</v>
      </c>
      <c r="I26" s="1">
        <f t="shared" si="29"/>
        <v>6.8061342838449148</v>
      </c>
      <c r="K26" s="1">
        <v>0.16109972528670474</v>
      </c>
      <c r="L26" s="1">
        <v>1</v>
      </c>
      <c r="M26" s="1">
        <f t="shared" si="35"/>
        <v>24849.227723567492</v>
      </c>
      <c r="N26" s="1">
        <f>M26</f>
        <v>24849.227723567492</v>
      </c>
      <c r="O26" s="1">
        <f>N26*(1/K26)</f>
        <v>154247.48663813056</v>
      </c>
      <c r="P26" s="1">
        <f>O26</f>
        <v>154247.48663813056</v>
      </c>
      <c r="Q26" s="1">
        <f t="shared" si="33"/>
        <v>6.2073352280416847</v>
      </c>
    </row>
    <row r="27" spans="1:21" x14ac:dyDescent="0.35">
      <c r="A27" t="s">
        <v>17</v>
      </c>
      <c r="B27" s="1" t="s">
        <v>1</v>
      </c>
      <c r="C27" s="1">
        <v>5.2717579603510775E-3</v>
      </c>
      <c r="D27" s="1">
        <f>(5*C27)/(1+2.5*C27)</f>
        <v>2.6015915774061066E-2</v>
      </c>
      <c r="E27" s="1">
        <v>100000</v>
      </c>
      <c r="F27" s="1">
        <f>E27-E28</f>
        <v>2601.5915774060995</v>
      </c>
      <c r="G27" s="1">
        <f>E28*5 + F27*2.5</f>
        <v>493496.02105648478</v>
      </c>
      <c r="H27" s="1">
        <f t="shared" ref="H27:H33" si="36">H28+G27</f>
        <v>3137813.6014126684</v>
      </c>
      <c r="I27" s="1">
        <f>H27/E27</f>
        <v>31.378136014126685</v>
      </c>
      <c r="K27" s="1">
        <v>6.1437986520075198E-3</v>
      </c>
      <c r="L27" s="1">
        <f>(5*K27)/(1+2.5*K27)</f>
        <v>3.0254302404216466E-2</v>
      </c>
      <c r="M27" s="1">
        <v>100000</v>
      </c>
      <c r="N27" s="1">
        <f>M27-M28</f>
        <v>3025.4302404216432</v>
      </c>
      <c r="O27" s="1">
        <f>M28*5 + N27*2.5</f>
        <v>492436.42439894588</v>
      </c>
      <c r="P27" s="1">
        <f t="shared" ref="P27:P33" si="37">P28+O27</f>
        <v>2948788.9645972857</v>
      </c>
      <c r="Q27" s="1">
        <f>P27/M27</f>
        <v>29.487889645972857</v>
      </c>
      <c r="S27" s="7">
        <f>Q27-Q19</f>
        <v>3.6940744462282993</v>
      </c>
      <c r="T27" s="7">
        <f>I27-I19</f>
        <v>2.9517955498154294</v>
      </c>
      <c r="U27" s="7">
        <f>(S27-T27)/S27</f>
        <v>0.2009377199126961</v>
      </c>
    </row>
    <row r="28" spans="1:21" x14ac:dyDescent="0.35">
      <c r="B28" s="1" t="s">
        <v>4</v>
      </c>
      <c r="C28" s="1">
        <v>7.0105427318500196E-3</v>
      </c>
      <c r="D28" s="1">
        <f t="shared" ref="D28:D33" si="38">(5*C28)/(1+2.5*C28)</f>
        <v>3.4448949085177684E-2</v>
      </c>
      <c r="E28" s="1">
        <f>E27*(1-D27)</f>
        <v>97398.4084225939</v>
      </c>
      <c r="F28" s="1">
        <f t="shared" ref="F28:F33" si="39">E28-E29</f>
        <v>3355.2728127272858</v>
      </c>
      <c r="G28" s="1">
        <f t="shared" ref="G28:G33" si="40">E29*5 + F28*2.5</f>
        <v>478603.86008115124</v>
      </c>
      <c r="H28" s="1">
        <f t="shared" si="36"/>
        <v>2644317.5803561835</v>
      </c>
      <c r="I28" s="1">
        <f t="shared" ref="I28:I34" si="41">H28/E28</f>
        <v>27.149494772881425</v>
      </c>
      <c r="K28" s="1">
        <v>8.5753405771091303E-3</v>
      </c>
      <c r="L28" s="1">
        <f t="shared" ref="L28:L33" si="42">(5*K28)/(1+2.5*K28)</f>
        <v>4.1976789715191996E-2</v>
      </c>
      <c r="M28" s="1">
        <f>M27*(1-L27)</f>
        <v>96974.569759578357</v>
      </c>
      <c r="N28" s="1">
        <f t="shared" ref="N28:N33" si="43">M28-M29</f>
        <v>4070.6811225190468</v>
      </c>
      <c r="O28" s="1">
        <f t="shared" ref="O28:O33" si="44">M29*5 + N28*2.5</f>
        <v>474696.14599159418</v>
      </c>
      <c r="P28" s="1">
        <f t="shared" si="37"/>
        <v>2456352.5401983401</v>
      </c>
      <c r="Q28" s="1">
        <f t="shared" ref="Q28:Q34" si="45">P28/M28</f>
        <v>25.329862728838986</v>
      </c>
    </row>
    <row r="29" spans="1:21" x14ac:dyDescent="0.35">
      <c r="B29" s="1" t="s">
        <v>5</v>
      </c>
      <c r="C29" s="1">
        <v>1.0105389153084121E-2</v>
      </c>
      <c r="D29" s="1">
        <f t="shared" si="38"/>
        <v>4.9281913480595504E-2</v>
      </c>
      <c r="E29" s="1">
        <f>E28*(1-D28)</f>
        <v>94043.135609866615</v>
      </c>
      <c r="F29" s="1">
        <f t="shared" si="39"/>
        <v>4634.6256725693529</v>
      </c>
      <c r="G29" s="1">
        <f t="shared" si="40"/>
        <v>458629.11386790971</v>
      </c>
      <c r="H29" s="1">
        <f t="shared" si="36"/>
        <v>2165713.7202750323</v>
      </c>
      <c r="I29" s="1">
        <f t="shared" si="41"/>
        <v>23.028939924540484</v>
      </c>
      <c r="K29" s="1">
        <v>1.2952299792676408E-2</v>
      </c>
      <c r="L29" s="1">
        <f t="shared" si="42"/>
        <v>6.2730246564453751E-2</v>
      </c>
      <c r="M29" s="1">
        <f>M28*(1-L28)</f>
        <v>92903.88863705931</v>
      </c>
      <c r="N29" s="1">
        <f t="shared" si="43"/>
        <v>5827.883840999275</v>
      </c>
      <c r="O29" s="1">
        <f t="shared" si="44"/>
        <v>449949.73358279839</v>
      </c>
      <c r="P29" s="1">
        <f t="shared" si="37"/>
        <v>1981656.394206746</v>
      </c>
      <c r="Q29" s="1">
        <f t="shared" si="45"/>
        <v>21.330177060169518</v>
      </c>
    </row>
    <row r="30" spans="1:21" x14ac:dyDescent="0.35">
      <c r="B30" s="1" t="s">
        <v>6</v>
      </c>
      <c r="C30" s="1">
        <v>1.4623111673806468E-2</v>
      </c>
      <c r="D30" s="1">
        <f t="shared" si="38"/>
        <v>7.0536886449835953E-2</v>
      </c>
      <c r="E30" s="1">
        <f t="shared" ref="E30:E34" si="46">E29*(1-D29)</f>
        <v>89408.509937297262</v>
      </c>
      <c r="F30" s="1">
        <f t="shared" si="39"/>
        <v>6306.5979130961641</v>
      </c>
      <c r="G30" s="1">
        <f t="shared" si="40"/>
        <v>431276.05490374594</v>
      </c>
      <c r="H30" s="1">
        <f t="shared" si="36"/>
        <v>1707084.6064071225</v>
      </c>
      <c r="I30" s="1">
        <f t="shared" si="41"/>
        <v>19.093088651229188</v>
      </c>
      <c r="K30" s="1">
        <v>1.9374446110965934E-2</v>
      </c>
      <c r="L30" s="1">
        <f t="shared" si="42"/>
        <v>9.2396884410260324E-2</v>
      </c>
      <c r="M30" s="1">
        <f t="shared" ref="M30:M34" si="47">M29*(1-L29)</f>
        <v>87076.004796060035</v>
      </c>
      <c r="N30" s="1">
        <f t="shared" si="43"/>
        <v>8045.5515500488254</v>
      </c>
      <c r="O30" s="1">
        <f t="shared" si="44"/>
        <v>415266.14510517812</v>
      </c>
      <c r="P30" s="1">
        <f t="shared" si="37"/>
        <v>1531706.6606239476</v>
      </c>
      <c r="Q30" s="1">
        <f t="shared" si="45"/>
        <v>17.590456339968107</v>
      </c>
    </row>
    <row r="31" spans="1:21" x14ac:dyDescent="0.35">
      <c r="B31" s="1" t="s">
        <v>7</v>
      </c>
      <c r="C31" s="1">
        <v>2.3408661027546303E-2</v>
      </c>
      <c r="D31" s="1">
        <f t="shared" si="38"/>
        <v>0.11057242414804251</v>
      </c>
      <c r="E31" s="1">
        <f t="shared" si="46"/>
        <v>83101.912024201098</v>
      </c>
      <c r="F31" s="1">
        <f t="shared" si="39"/>
        <v>9188.7798638532695</v>
      </c>
      <c r="G31" s="1">
        <f t="shared" si="40"/>
        <v>392537.6104613723</v>
      </c>
      <c r="H31" s="1">
        <f t="shared" si="36"/>
        <v>1275808.5515033766</v>
      </c>
      <c r="I31" s="1">
        <f t="shared" si="41"/>
        <v>15.352336912920045</v>
      </c>
      <c r="K31" s="1">
        <v>2.9996168805872192E-2</v>
      </c>
      <c r="L31" s="1">
        <f t="shared" si="42"/>
        <v>0.13951830728712555</v>
      </c>
      <c r="M31" s="1">
        <f t="shared" si="47"/>
        <v>79030.45324601121</v>
      </c>
      <c r="N31" s="1">
        <f t="shared" si="43"/>
        <v>11026.195061017803</v>
      </c>
      <c r="O31" s="1">
        <f t="shared" si="44"/>
        <v>367586.77857751155</v>
      </c>
      <c r="P31" s="1">
        <f t="shared" si="37"/>
        <v>1116440.5155187696</v>
      </c>
      <c r="Q31" s="1">
        <f t="shared" si="45"/>
        <v>14.126712800740746</v>
      </c>
    </row>
    <row r="32" spans="1:21" x14ac:dyDescent="0.35">
      <c r="B32" s="1" t="s">
        <v>8</v>
      </c>
      <c r="C32" s="1">
        <v>3.9650370898023903E-2</v>
      </c>
      <c r="D32" s="1">
        <f t="shared" si="38"/>
        <v>0.18037228453616264</v>
      </c>
      <c r="E32" s="1">
        <f t="shared" si="46"/>
        <v>73913.132160347828</v>
      </c>
      <c r="F32" s="1">
        <f t="shared" si="39"/>
        <v>13331.880504985253</v>
      </c>
      <c r="G32" s="1">
        <f t="shared" si="40"/>
        <v>336235.95953927597</v>
      </c>
      <c r="H32" s="1">
        <f t="shared" si="36"/>
        <v>883270.94104200439</v>
      </c>
      <c r="I32" s="1">
        <f t="shared" si="41"/>
        <v>11.950121923203421</v>
      </c>
      <c r="K32" s="1">
        <v>4.8163634133722794E-2</v>
      </c>
      <c r="L32" s="1">
        <f t="shared" si="42"/>
        <v>0.21493771678650642</v>
      </c>
      <c r="M32" s="1">
        <f t="shared" si="47"/>
        <v>68004.258184993407</v>
      </c>
      <c r="N32" s="1">
        <f t="shared" si="43"/>
        <v>14616.679986042574</v>
      </c>
      <c r="O32" s="1">
        <f t="shared" si="44"/>
        <v>303479.59095986059</v>
      </c>
      <c r="P32" s="1">
        <f t="shared" si="37"/>
        <v>748853.73694125807</v>
      </c>
      <c r="Q32" s="1">
        <f t="shared" si="45"/>
        <v>11.011865387960494</v>
      </c>
    </row>
    <row r="33" spans="2:17" x14ac:dyDescent="0.35">
      <c r="B33" s="1" t="s">
        <v>9</v>
      </c>
      <c r="C33" s="1">
        <v>6.9689599642076161E-2</v>
      </c>
      <c r="D33" s="1">
        <f t="shared" si="38"/>
        <v>0.29674746766878662</v>
      </c>
      <c r="E33" s="1">
        <f t="shared" si="46"/>
        <v>60581.251655362576</v>
      </c>
      <c r="F33" s="1">
        <f t="shared" si="39"/>
        <v>17977.333016934339</v>
      </c>
      <c r="G33" s="1">
        <f t="shared" si="40"/>
        <v>257962.92573447703</v>
      </c>
      <c r="H33" s="1">
        <f t="shared" si="36"/>
        <v>547034.98150272842</v>
      </c>
      <c r="I33" s="1">
        <f t="shared" si="41"/>
        <v>9.0297735116918076</v>
      </c>
      <c r="K33" s="1">
        <v>7.9199243782021991E-2</v>
      </c>
      <c r="L33" s="1">
        <f t="shared" si="42"/>
        <v>0.33054828366151645</v>
      </c>
      <c r="M33" s="1">
        <f t="shared" si="47"/>
        <v>53387.578198950832</v>
      </c>
      <c r="N33" s="1">
        <f t="shared" si="43"/>
        <v>17647.172342508195</v>
      </c>
      <c r="O33" s="1">
        <f t="shared" si="44"/>
        <v>222819.96013848367</v>
      </c>
      <c r="P33" s="1">
        <f t="shared" si="37"/>
        <v>445374.14598139748</v>
      </c>
      <c r="Q33" s="1">
        <f t="shared" si="45"/>
        <v>8.3422803769388807</v>
      </c>
    </row>
    <row r="34" spans="2:17" x14ac:dyDescent="0.35">
      <c r="B34" s="1" t="s">
        <v>10</v>
      </c>
      <c r="C34" s="1">
        <v>0.14738165723145422</v>
      </c>
      <c r="D34" s="1">
        <v>1</v>
      </c>
      <c r="E34" s="1">
        <f t="shared" si="46"/>
        <v>42603.918638428237</v>
      </c>
      <c r="F34" s="1">
        <f>E34</f>
        <v>42603.918638428237</v>
      </c>
      <c r="G34" s="1">
        <f>F34*(1/C34)</f>
        <v>289072.05576825136</v>
      </c>
      <c r="H34" s="1">
        <f>G34</f>
        <v>289072.05576825136</v>
      </c>
      <c r="I34" s="1">
        <f t="shared" si="41"/>
        <v>6.7851048684407109</v>
      </c>
      <c r="K34" s="1">
        <v>0.16059192830311181</v>
      </c>
      <c r="L34" s="1">
        <v>1</v>
      </c>
      <c r="M34" s="1">
        <f t="shared" si="47"/>
        <v>35740.405856442638</v>
      </c>
      <c r="N34" s="1">
        <f>M34</f>
        <v>35740.405856442638</v>
      </c>
      <c r="O34" s="1">
        <f>N34*(1/K34)</f>
        <v>222554.18584291384</v>
      </c>
      <c r="P34" s="1">
        <f>O34</f>
        <v>222554.18584291384</v>
      </c>
      <c r="Q34" s="1">
        <f t="shared" si="45"/>
        <v>6.2269630271362955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12497-26FC-4ACB-A85D-EC5824A43256}">
  <dimension ref="A1:U34"/>
  <sheetViews>
    <sheetView topLeftCell="A12" workbookViewId="0">
      <selection activeCell="A19" sqref="A19"/>
    </sheetView>
  </sheetViews>
  <sheetFormatPr defaultRowHeight="14.5" x14ac:dyDescent="0.35"/>
  <cols>
    <col min="1" max="1" width="13.1796875" customWidth="1"/>
    <col min="2" max="9" width="8.7265625" style="1"/>
    <col min="10" max="10" width="2.453125" style="1" customWidth="1"/>
    <col min="11" max="13" width="8.7265625" style="1"/>
    <col min="18" max="18" width="2.54296875" customWidth="1"/>
    <col min="19" max="21" width="12.6328125" style="7" customWidth="1"/>
  </cols>
  <sheetData>
    <row r="1" spans="1:21" ht="14.5" customHeight="1" x14ac:dyDescent="0.35">
      <c r="B1" s="10" t="s">
        <v>22</v>
      </c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S1" s="11" t="s">
        <v>23</v>
      </c>
      <c r="T1" s="11" t="s">
        <v>24</v>
      </c>
      <c r="U1" s="11" t="s">
        <v>25</v>
      </c>
    </row>
    <row r="2" spans="1:21" s="2" customFormat="1" ht="33.5" customHeight="1" x14ac:dyDescent="0.35">
      <c r="B2" s="3" t="s">
        <v>0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/>
      <c r="K2" s="3" t="s">
        <v>2</v>
      </c>
      <c r="L2" s="3" t="s">
        <v>3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S2" s="11"/>
      <c r="T2" s="11"/>
      <c r="U2" s="11"/>
    </row>
    <row r="3" spans="1:21" x14ac:dyDescent="0.35">
      <c r="A3" t="s">
        <v>39</v>
      </c>
      <c r="B3" s="1" t="s">
        <v>1</v>
      </c>
      <c r="C3" s="1">
        <v>5.7002008700638377E-3</v>
      </c>
      <c r="D3" s="1">
        <f>(5*C3)/(1+2.5*C3)</f>
        <v>2.8100557297428979E-2</v>
      </c>
      <c r="E3" s="1">
        <v>100000</v>
      </c>
      <c r="F3" s="1">
        <f>E3-E4</f>
        <v>2810.0557297429041</v>
      </c>
      <c r="G3" s="1">
        <f>E4*5 + F3*2.5</f>
        <v>492974.86067564273</v>
      </c>
      <c r="H3" s="1">
        <f t="shared" ref="H3:H9" si="0">H4+G3</f>
        <v>3228042.8264245228</v>
      </c>
      <c r="I3" s="1">
        <f>H3/E3</f>
        <v>32.280428264245231</v>
      </c>
      <c r="K3" s="1">
        <v>6.3622496750739598E-3</v>
      </c>
      <c r="L3" s="1">
        <f>(5*K3)/(1+2.5*K3)</f>
        <v>3.1313192503295742E-2</v>
      </c>
      <c r="M3" s="1">
        <v>100000</v>
      </c>
      <c r="N3" s="1">
        <f>M3-M4</f>
        <v>3131.3192503295722</v>
      </c>
      <c r="O3" s="1">
        <f>M4*5 + N3*2.5</f>
        <v>492171.70187417604</v>
      </c>
      <c r="P3" s="1">
        <f t="shared" ref="P3:P9" si="1">P4+O3</f>
        <v>3087297.9420862724</v>
      </c>
      <c r="Q3" s="1">
        <f>P3/M3</f>
        <v>30.872979420862723</v>
      </c>
    </row>
    <row r="4" spans="1:21" x14ac:dyDescent="0.35">
      <c r="B4" s="1" t="s">
        <v>4</v>
      </c>
      <c r="C4" s="1">
        <v>7.6114604167148098E-3</v>
      </c>
      <c r="D4" s="1">
        <f t="shared" ref="D4:D9" si="2">(5*C4)/(1+2.5*C4)</f>
        <v>3.734664579319414E-2</v>
      </c>
      <c r="E4" s="1">
        <f>E3*(1-D3)</f>
        <v>97189.944270257096</v>
      </c>
      <c r="F4" s="1">
        <f t="shared" ref="F4:F9" si="3">E4-E5</f>
        <v>3629.7184233215667</v>
      </c>
      <c r="G4" s="1">
        <f t="shared" ref="G4:G9" si="4">E5*5 + F4*2.5</f>
        <v>476875.42529298156</v>
      </c>
      <c r="H4" s="1">
        <f t="shared" si="0"/>
        <v>2735067.9657488801</v>
      </c>
      <c r="I4" s="1">
        <f t="shared" ref="I4:I10" si="5">H4/E4</f>
        <v>28.141470666383427</v>
      </c>
      <c r="K4" s="1">
        <v>8.6691955535819053E-3</v>
      </c>
      <c r="L4" s="1">
        <f t="shared" ref="L4:L9" si="6">(5*K4)/(1+2.5*K4)</f>
        <v>4.2426469368892078E-2</v>
      </c>
      <c r="M4" s="1">
        <f>M3*(1-L3)</f>
        <v>96868.680749670428</v>
      </c>
      <c r="N4" s="1">
        <f t="shared" ref="N4:N9" si="7">M4-M5</f>
        <v>4109.7961166308814</v>
      </c>
      <c r="O4" s="1">
        <f t="shared" ref="O4:O9" si="8">M5*5 + N4*2.5</f>
        <v>474068.9134567749</v>
      </c>
      <c r="P4" s="1">
        <f t="shared" si="1"/>
        <v>2595126.2402120964</v>
      </c>
      <c r="Q4" s="1">
        <f t="shared" ref="Q4:Q10" si="9">P4/M4</f>
        <v>26.790147446298587</v>
      </c>
    </row>
    <row r="5" spans="1:21" x14ac:dyDescent="0.35">
      <c r="B5" s="1" t="s">
        <v>5</v>
      </c>
      <c r="C5" s="1">
        <v>1.0762837077373058E-2</v>
      </c>
      <c r="D5" s="1">
        <f t="shared" si="2"/>
        <v>5.2404142273200449E-2</v>
      </c>
      <c r="E5" s="1">
        <f>E4*(1-D4)</f>
        <v>93560.225846935529</v>
      </c>
      <c r="F5" s="1">
        <f t="shared" si="3"/>
        <v>4902.9433863955783</v>
      </c>
      <c r="G5" s="1">
        <f t="shared" si="4"/>
        <v>455543.7707686887</v>
      </c>
      <c r="H5" s="1">
        <f t="shared" si="0"/>
        <v>2258192.5404558987</v>
      </c>
      <c r="I5" s="1">
        <f t="shared" si="5"/>
        <v>24.136245076516811</v>
      </c>
      <c r="K5" s="1">
        <v>1.2387266801797433E-2</v>
      </c>
      <c r="L5" s="1">
        <f t="shared" si="6"/>
        <v>6.0075893699943123E-2</v>
      </c>
      <c r="M5" s="1">
        <f>M4*(1-L4)</f>
        <v>92758.884633039546</v>
      </c>
      <c r="N5" s="1">
        <f t="shared" si="7"/>
        <v>5572.5728929397737</v>
      </c>
      <c r="O5" s="1">
        <f t="shared" si="8"/>
        <v>449862.9909328483</v>
      </c>
      <c r="P5" s="1">
        <f t="shared" si="1"/>
        <v>2121057.3267553216</v>
      </c>
      <c r="Q5" s="1">
        <f t="shared" si="9"/>
        <v>22.866352211395906</v>
      </c>
    </row>
    <row r="6" spans="1:21" x14ac:dyDescent="0.35">
      <c r="B6" s="1" t="s">
        <v>6</v>
      </c>
      <c r="C6" s="1">
        <v>1.4897919241232177E-2</v>
      </c>
      <c r="D6" s="1">
        <f t="shared" si="2"/>
        <v>7.1814866020430204E-2</v>
      </c>
      <c r="E6" s="1">
        <f t="shared" ref="E6:E10" si="10">E5*(1-D5)</f>
        <v>88657.282460539951</v>
      </c>
      <c r="F6" s="1">
        <f t="shared" si="3"/>
        <v>6366.9108616391168</v>
      </c>
      <c r="G6" s="1">
        <f t="shared" si="4"/>
        <v>427369.13514860196</v>
      </c>
      <c r="H6" s="1">
        <f t="shared" si="0"/>
        <v>1802648.7696872102</v>
      </c>
      <c r="I6" s="1">
        <f t="shared" si="5"/>
        <v>20.332777180369167</v>
      </c>
      <c r="K6" s="1">
        <v>1.7947580889295434E-2</v>
      </c>
      <c r="L6" s="1">
        <f t="shared" si="6"/>
        <v>8.5884363063459521E-2</v>
      </c>
      <c r="M6" s="1">
        <f t="shared" ref="M6:M10" si="11">M5*(1-L5)</f>
        <v>87186.311740099773</v>
      </c>
      <c r="N6" s="1">
        <f t="shared" si="7"/>
        <v>7487.9408516506955</v>
      </c>
      <c r="O6" s="1">
        <f t="shared" si="8"/>
        <v>417211.70657137211</v>
      </c>
      <c r="P6" s="1">
        <f t="shared" si="1"/>
        <v>1671194.3358224733</v>
      </c>
      <c r="Q6" s="1">
        <f t="shared" si="9"/>
        <v>19.168081576890902</v>
      </c>
    </row>
    <row r="7" spans="1:21" x14ac:dyDescent="0.35">
      <c r="B7" s="1" t="s">
        <v>7</v>
      </c>
      <c r="C7" s="1">
        <v>2.187884889683224E-2</v>
      </c>
      <c r="D7" s="1">
        <f t="shared" si="2"/>
        <v>0.10372100404674504</v>
      </c>
      <c r="E7" s="1">
        <f t="shared" si="10"/>
        <v>82290.371598900834</v>
      </c>
      <c r="F7" s="1">
        <f t="shared" si="3"/>
        <v>8535.239965617744</v>
      </c>
      <c r="G7" s="1">
        <f t="shared" si="4"/>
        <v>390113.75808045984</v>
      </c>
      <c r="H7" s="1">
        <f t="shared" si="0"/>
        <v>1375279.6345386084</v>
      </c>
      <c r="I7" s="1">
        <f t="shared" si="5"/>
        <v>16.712521863942808</v>
      </c>
      <c r="K7" s="1">
        <v>2.6183162977040424E-2</v>
      </c>
      <c r="L7" s="1">
        <f t="shared" si="6"/>
        <v>0.12287281737805759</v>
      </c>
      <c r="M7" s="1">
        <f t="shared" si="11"/>
        <v>79698.370888449077</v>
      </c>
      <c r="N7" s="1">
        <f t="shared" si="7"/>
        <v>9792.7633715051052</v>
      </c>
      <c r="O7" s="1">
        <f t="shared" si="8"/>
        <v>374009.94601348258</v>
      </c>
      <c r="P7" s="1">
        <f t="shared" si="1"/>
        <v>1253982.6292511011</v>
      </c>
      <c r="Q7" s="1">
        <f t="shared" si="9"/>
        <v>15.734106171458073</v>
      </c>
    </row>
    <row r="8" spans="1:21" x14ac:dyDescent="0.35">
      <c r="B8" s="1" t="s">
        <v>8</v>
      </c>
      <c r="C8" s="1">
        <v>3.3587353212321883E-2</v>
      </c>
      <c r="D8" s="1">
        <f t="shared" si="2"/>
        <v>0.1549277346928272</v>
      </c>
      <c r="E8" s="1">
        <f t="shared" si="10"/>
        <v>73755.13163328309</v>
      </c>
      <c r="F8" s="1">
        <f t="shared" si="3"/>
        <v>11426.715465915826</v>
      </c>
      <c r="G8" s="1">
        <f t="shared" si="4"/>
        <v>340208.86950162589</v>
      </c>
      <c r="H8" s="1">
        <f t="shared" si="0"/>
        <v>985165.87645814847</v>
      </c>
      <c r="I8" s="1">
        <f t="shared" si="5"/>
        <v>13.357251958500713</v>
      </c>
      <c r="K8" s="1">
        <v>3.9796236505160142E-2</v>
      </c>
      <c r="L8" s="1">
        <f t="shared" si="6"/>
        <v>0.18097579379669482</v>
      </c>
      <c r="M8" s="1">
        <f t="shared" si="11"/>
        <v>69905.607516943972</v>
      </c>
      <c r="N8" s="1">
        <f t="shared" si="7"/>
        <v>12651.22281121913</v>
      </c>
      <c r="O8" s="1">
        <f t="shared" si="8"/>
        <v>317899.98055667203</v>
      </c>
      <c r="P8" s="1">
        <f t="shared" si="1"/>
        <v>879972.68323761853</v>
      </c>
      <c r="Q8" s="1">
        <f t="shared" si="9"/>
        <v>12.588012814627605</v>
      </c>
    </row>
    <row r="9" spans="1:21" x14ac:dyDescent="0.35">
      <c r="B9" s="1" t="s">
        <v>9</v>
      </c>
      <c r="C9" s="1">
        <v>5.6796610660768833E-2</v>
      </c>
      <c r="D9" s="1">
        <f t="shared" si="2"/>
        <v>0.24867352049136696</v>
      </c>
      <c r="E9" s="1">
        <f t="shared" si="10"/>
        <v>62328.416167367264</v>
      </c>
      <c r="F9" s="1">
        <f t="shared" si="3"/>
        <v>15499.426674990253</v>
      </c>
      <c r="G9" s="1">
        <f t="shared" si="4"/>
        <v>272893.51414936071</v>
      </c>
      <c r="H9" s="1">
        <f t="shared" si="0"/>
        <v>644957.00695652259</v>
      </c>
      <c r="I9" s="1">
        <f t="shared" si="5"/>
        <v>10.347720134980696</v>
      </c>
      <c r="K9" s="1">
        <v>6.2080902203256988E-2</v>
      </c>
      <c r="L9" s="1">
        <f t="shared" si="6"/>
        <v>0.26870144127250373</v>
      </c>
      <c r="M9" s="1">
        <f t="shared" si="11"/>
        <v>57254.384705724842</v>
      </c>
      <c r="N9" s="1">
        <f t="shared" si="7"/>
        <v>15384.335689598658</v>
      </c>
      <c r="O9" s="1">
        <f t="shared" si="8"/>
        <v>247811.08430462758</v>
      </c>
      <c r="P9" s="1">
        <f t="shared" si="1"/>
        <v>562072.70268094656</v>
      </c>
      <c r="Q9" s="1">
        <f t="shared" si="9"/>
        <v>9.8171119219930265</v>
      </c>
    </row>
    <row r="10" spans="1:21" x14ac:dyDescent="0.35">
      <c r="B10" s="1" t="s">
        <v>10</v>
      </c>
      <c r="C10" s="1">
        <v>0.12586289812811111</v>
      </c>
      <c r="D10" s="1">
        <v>1</v>
      </c>
      <c r="E10" s="1">
        <f t="shared" si="10"/>
        <v>46828.989492377012</v>
      </c>
      <c r="F10" s="1">
        <f>E10</f>
        <v>46828.989492377012</v>
      </c>
      <c r="G10" s="1">
        <f>F10*(1/C10)</f>
        <v>372063.49280716188</v>
      </c>
      <c r="H10" s="1">
        <f>G10</f>
        <v>372063.49280716188</v>
      </c>
      <c r="I10" s="1">
        <f t="shared" si="5"/>
        <v>7.9451531378384255</v>
      </c>
      <c r="K10" s="1">
        <v>0.13323309805522623</v>
      </c>
      <c r="L10" s="1">
        <v>1</v>
      </c>
      <c r="M10" s="1">
        <f t="shared" si="11"/>
        <v>41870.049016126184</v>
      </c>
      <c r="N10" s="1">
        <f>M10</f>
        <v>41870.049016126184</v>
      </c>
      <c r="O10" s="1">
        <f>N10*(1/K10)</f>
        <v>314261.61837631895</v>
      </c>
      <c r="P10" s="1">
        <f>O10</f>
        <v>314261.61837631895</v>
      </c>
      <c r="Q10" s="1">
        <f t="shared" si="9"/>
        <v>7.5056424762073144</v>
      </c>
    </row>
    <row r="11" spans="1:21" x14ac:dyDescent="0.35">
      <c r="A11" t="s">
        <v>16</v>
      </c>
      <c r="B11" s="1" t="s">
        <v>1</v>
      </c>
      <c r="C11" s="1">
        <v>3.1230916068076459E-3</v>
      </c>
      <c r="D11" s="1">
        <f>(5*C11)/(1+2.5*C11)</f>
        <v>1.5494481322612011E-2</v>
      </c>
      <c r="E11" s="1">
        <v>100000</v>
      </c>
      <c r="F11" s="1">
        <f>E11-E12</f>
        <v>1549.4481322611973</v>
      </c>
      <c r="G11" s="1">
        <f>E12*5 + F11*2.5</f>
        <v>496126.37966934702</v>
      </c>
      <c r="H11" s="1">
        <f t="shared" ref="H11:H17" si="12">H12+G11</f>
        <v>3489259.1994321076</v>
      </c>
      <c r="I11" s="1">
        <f>H11/E11</f>
        <v>34.892591994321073</v>
      </c>
      <c r="K11" s="1">
        <v>3.4702568518194974E-3</v>
      </c>
      <c r="L11" s="1">
        <f>(5*K11)/(1+2.5*K11)</f>
        <v>1.7202045468714691E-2</v>
      </c>
      <c r="M11" s="1">
        <v>100000</v>
      </c>
      <c r="N11" s="1">
        <f>M11-M12</f>
        <v>1720.2045468714787</v>
      </c>
      <c r="O11" s="1">
        <f>M12*5 + N11*2.5</f>
        <v>495699.4886328213</v>
      </c>
      <c r="P11" s="1">
        <f t="shared" ref="P11:P17" si="13">P12+O11</f>
        <v>3332077.0635968144</v>
      </c>
      <c r="Q11" s="1">
        <f>P11/M11</f>
        <v>33.320770635968145</v>
      </c>
      <c r="S11" s="7">
        <f>Q11-Q3</f>
        <v>2.447791215105422</v>
      </c>
      <c r="T11" s="7">
        <f>I11-I3</f>
        <v>2.6121637300758422</v>
      </c>
      <c r="U11" s="7">
        <f>(S11-T11)/S11</f>
        <v>-6.7151362402181447E-2</v>
      </c>
    </row>
    <row r="12" spans="1:21" x14ac:dyDescent="0.35">
      <c r="B12" s="1" t="s">
        <v>4</v>
      </c>
      <c r="C12" s="1">
        <v>4.2968755227568147E-3</v>
      </c>
      <c r="D12" s="1">
        <f t="shared" ref="D12:D17" si="14">(5*C12)/(1+2.5*C12)</f>
        <v>2.1256041205863614E-2</v>
      </c>
      <c r="E12" s="1">
        <f>E11*(1-D11)</f>
        <v>98450.551867738803</v>
      </c>
      <c r="F12" s="1">
        <f t="shared" ref="F12:F17" si="15">E12-E13</f>
        <v>2092.6689872406714</v>
      </c>
      <c r="G12" s="1">
        <f t="shared" ref="G12:G17" si="16">E13*5 + F12*2.5</f>
        <v>487021.08687059232</v>
      </c>
      <c r="H12" s="1">
        <f t="shared" si="12"/>
        <v>2993132.8197627608</v>
      </c>
      <c r="I12" s="1">
        <f t="shared" ref="I12:I18" si="17">H12/E12</f>
        <v>30.402397579079274</v>
      </c>
      <c r="K12" s="1">
        <v>5.0362641096843054E-3</v>
      </c>
      <c r="L12" s="1">
        <f t="shared" ref="L12:L17" si="18">(5*K12)/(1+2.5*K12)</f>
        <v>2.4868213322846961E-2</v>
      </c>
      <c r="M12" s="1">
        <f>M11*(1-L11)</f>
        <v>98279.795453128521</v>
      </c>
      <c r="N12" s="1">
        <f t="shared" ref="N12:N17" si="19">M12-M13</f>
        <v>2444.0429186541587</v>
      </c>
      <c r="O12" s="1">
        <f t="shared" ref="O12:O17" si="20">M13*5 + N12*2.5</f>
        <v>485288.86996900721</v>
      </c>
      <c r="P12" s="1">
        <f t="shared" si="13"/>
        <v>2836377.5749639929</v>
      </c>
      <c r="Q12" s="1">
        <f t="shared" ref="Q12:Q18" si="21">P12/M12</f>
        <v>28.860230751260715</v>
      </c>
    </row>
    <row r="13" spans="1:21" x14ac:dyDescent="0.35">
      <c r="B13" s="1" t="s">
        <v>5</v>
      </c>
      <c r="C13" s="1">
        <v>6.5539222862298014E-3</v>
      </c>
      <c r="D13" s="1">
        <f t="shared" si="14"/>
        <v>3.2241343285408453E-2</v>
      </c>
      <c r="E13" s="1">
        <f>E12*(1-D12)</f>
        <v>96357.882880498131</v>
      </c>
      <c r="F13" s="1">
        <f t="shared" si="15"/>
        <v>3106.7075802053296</v>
      </c>
      <c r="G13" s="1">
        <f t="shared" si="16"/>
        <v>474022.64545197733</v>
      </c>
      <c r="H13" s="1">
        <f t="shared" si="12"/>
        <v>2506111.7328921687</v>
      </c>
      <c r="I13" s="1">
        <f t="shared" si="17"/>
        <v>26.008372724421704</v>
      </c>
      <c r="K13" s="1">
        <v>7.8902379543501992E-3</v>
      </c>
      <c r="L13" s="1">
        <f t="shared" si="18"/>
        <v>3.868804506781675E-2</v>
      </c>
      <c r="M13" s="1">
        <f>M12*(1-L12)</f>
        <v>95835.752534474363</v>
      </c>
      <c r="N13" s="1">
        <f t="shared" si="19"/>
        <v>3707.6979131618718</v>
      </c>
      <c r="O13" s="1">
        <f t="shared" si="20"/>
        <v>469909.51788946713</v>
      </c>
      <c r="P13" s="1">
        <f t="shared" si="13"/>
        <v>2351088.7049949858</v>
      </c>
      <c r="Q13" s="1">
        <f t="shared" si="21"/>
        <v>24.532480236425798</v>
      </c>
    </row>
    <row r="14" spans="1:21" x14ac:dyDescent="0.35">
      <c r="B14" s="1" t="s">
        <v>6</v>
      </c>
      <c r="C14" s="1">
        <v>9.7326605304272028E-3</v>
      </c>
      <c r="D14" s="1">
        <f t="shared" si="14"/>
        <v>4.7507369892493323E-2</v>
      </c>
      <c r="E14" s="1">
        <f t="shared" ref="E14:E18" si="22">E13*(1-D13)</f>
        <v>93251.175300292802</v>
      </c>
      <c r="F14" s="1">
        <f t="shared" si="15"/>
        <v>4430.1180779007409</v>
      </c>
      <c r="G14" s="1">
        <f t="shared" si="16"/>
        <v>455180.58130671218</v>
      </c>
      <c r="H14" s="1">
        <f t="shared" si="12"/>
        <v>2032089.0874401915</v>
      </c>
      <c r="I14" s="1">
        <f t="shared" si="17"/>
        <v>21.791565424203409</v>
      </c>
      <c r="K14" s="1">
        <v>1.2463469769637508E-2</v>
      </c>
      <c r="L14" s="1">
        <f t="shared" si="18"/>
        <v>6.0434296286157929E-2</v>
      </c>
      <c r="M14" s="1">
        <f t="shared" ref="M14:M18" si="23">M13*(1-L13)</f>
        <v>92128.054621312491</v>
      </c>
      <c r="N14" s="1">
        <f t="shared" si="19"/>
        <v>5567.6941492517362</v>
      </c>
      <c r="O14" s="1">
        <f t="shared" si="20"/>
        <v>446721.03773343307</v>
      </c>
      <c r="P14" s="1">
        <f t="shared" si="13"/>
        <v>1881179.1871055188</v>
      </c>
      <c r="Q14" s="1">
        <f t="shared" si="21"/>
        <v>20.41917844502423</v>
      </c>
    </row>
    <row r="15" spans="1:21" x14ac:dyDescent="0.35">
      <c r="B15" s="1" t="s">
        <v>7</v>
      </c>
      <c r="C15" s="1">
        <v>1.5557909265064035E-2</v>
      </c>
      <c r="D15" s="1">
        <f t="shared" si="14"/>
        <v>7.4877214069052442E-2</v>
      </c>
      <c r="E15" s="1">
        <f t="shared" si="22"/>
        <v>88821.057222392061</v>
      </c>
      <c r="F15" s="1">
        <f t="shared" si="15"/>
        <v>6650.6733154806134</v>
      </c>
      <c r="G15" s="1">
        <f t="shared" si="16"/>
        <v>427478.60282325879</v>
      </c>
      <c r="H15" s="1">
        <f t="shared" si="12"/>
        <v>1576908.5061334793</v>
      </c>
      <c r="I15" s="1">
        <f t="shared" si="17"/>
        <v>17.753768705828193</v>
      </c>
      <c r="K15" s="1">
        <v>1.9933844760128869E-2</v>
      </c>
      <c r="L15" s="1">
        <f t="shared" si="18"/>
        <v>9.4938024209576699E-2</v>
      </c>
      <c r="M15" s="1">
        <f t="shared" si="23"/>
        <v>86560.360472060755</v>
      </c>
      <c r="N15" s="1">
        <f t="shared" si="19"/>
        <v>8217.8695980861958</v>
      </c>
      <c r="O15" s="1">
        <f t="shared" si="20"/>
        <v>412257.12836508831</v>
      </c>
      <c r="P15" s="1">
        <f t="shared" si="13"/>
        <v>1434458.1493720857</v>
      </c>
      <c r="Q15" s="1">
        <f t="shared" si="21"/>
        <v>16.571767279493809</v>
      </c>
    </row>
    <row r="16" spans="1:21" x14ac:dyDescent="0.35">
      <c r="B16" s="1" t="s">
        <v>8</v>
      </c>
      <c r="C16" s="1">
        <v>2.652568330320941E-2</v>
      </c>
      <c r="D16" s="1">
        <f t="shared" si="14"/>
        <v>0.12438023941621722</v>
      </c>
      <c r="E16" s="1">
        <f t="shared" si="22"/>
        <v>82170.383906911447</v>
      </c>
      <c r="F16" s="1">
        <f t="shared" si="15"/>
        <v>10220.372023264135</v>
      </c>
      <c r="G16" s="1">
        <f t="shared" si="16"/>
        <v>385300.98947639688</v>
      </c>
      <c r="H16" s="1">
        <f t="shared" si="12"/>
        <v>1149429.9033102205</v>
      </c>
      <c r="I16" s="1">
        <f t="shared" si="17"/>
        <v>13.988372071041773</v>
      </c>
      <c r="K16" s="1">
        <v>3.2843622651714241E-2</v>
      </c>
      <c r="L16" s="1">
        <f t="shared" si="18"/>
        <v>0.15175745203547436</v>
      </c>
      <c r="M16" s="1">
        <f t="shared" si="23"/>
        <v>78342.490873974559</v>
      </c>
      <c r="N16" s="1">
        <f t="shared" si="19"/>
        <v>11889.056801146784</v>
      </c>
      <c r="O16" s="1">
        <f t="shared" si="20"/>
        <v>361989.81236700586</v>
      </c>
      <c r="P16" s="1">
        <f t="shared" si="13"/>
        <v>1022201.0210069974</v>
      </c>
      <c r="Q16" s="1">
        <f t="shared" si="21"/>
        <v>13.047849380374673</v>
      </c>
    </row>
    <row r="17" spans="1:21" x14ac:dyDescent="0.35">
      <c r="B17" s="1" t="s">
        <v>9</v>
      </c>
      <c r="C17" s="1">
        <v>4.9239019202874289E-2</v>
      </c>
      <c r="D17" s="1">
        <f t="shared" si="14"/>
        <v>0.21921078578723446</v>
      </c>
      <c r="E17" s="1">
        <f t="shared" si="22"/>
        <v>71950.011883647312</v>
      </c>
      <c r="F17" s="1">
        <f t="shared" si="15"/>
        <v>15772.218642415188</v>
      </c>
      <c r="G17" s="1">
        <f t="shared" si="16"/>
        <v>320319.51281219861</v>
      </c>
      <c r="H17" s="1">
        <f t="shared" si="12"/>
        <v>764128.91383382352</v>
      </c>
      <c r="I17" s="1">
        <f t="shared" si="17"/>
        <v>10.620275019127462</v>
      </c>
      <c r="K17" s="1">
        <v>5.5553862276303399E-2</v>
      </c>
      <c r="L17" s="1">
        <f t="shared" si="18"/>
        <v>0.24389591166547397</v>
      </c>
      <c r="M17" s="1">
        <f t="shared" si="23"/>
        <v>66453.434072827775</v>
      </c>
      <c r="N17" s="1">
        <f t="shared" si="19"/>
        <v>16207.7208864938</v>
      </c>
      <c r="O17" s="1">
        <f t="shared" si="20"/>
        <v>291747.8681479044</v>
      </c>
      <c r="P17" s="1">
        <f t="shared" si="13"/>
        <v>660211.20863999159</v>
      </c>
      <c r="Q17" s="1">
        <f t="shared" si="21"/>
        <v>9.9349449407904444</v>
      </c>
    </row>
    <row r="18" spans="1:21" x14ac:dyDescent="0.35">
      <c r="B18" s="1" t="s">
        <v>10</v>
      </c>
      <c r="C18" s="1">
        <v>0.12658089962022867</v>
      </c>
      <c r="D18" s="1">
        <v>1</v>
      </c>
      <c r="E18" s="1">
        <f t="shared" si="22"/>
        <v>56177.793241232124</v>
      </c>
      <c r="F18" s="1">
        <f>E18</f>
        <v>56177.793241232124</v>
      </c>
      <c r="G18" s="1">
        <f>F18*(1/C18)</f>
        <v>443809.40102162497</v>
      </c>
      <c r="H18" s="1">
        <f>G18</f>
        <v>443809.40102162497</v>
      </c>
      <c r="I18" s="1">
        <f t="shared" si="17"/>
        <v>7.9000860556389325</v>
      </c>
      <c r="K18" s="1">
        <v>0.13636556928358254</v>
      </c>
      <c r="L18" s="1">
        <v>1</v>
      </c>
      <c r="M18" s="1">
        <f t="shared" si="23"/>
        <v>50245.713186333975</v>
      </c>
      <c r="N18" s="1">
        <f>M18</f>
        <v>50245.713186333975</v>
      </c>
      <c r="O18" s="1">
        <f>N18*(1/K18)</f>
        <v>368463.34049208718</v>
      </c>
      <c r="P18" s="1">
        <f>O18</f>
        <v>368463.34049208718</v>
      </c>
      <c r="Q18" s="1">
        <f t="shared" si="21"/>
        <v>7.3332293866674236</v>
      </c>
    </row>
    <row r="19" spans="1:21" x14ac:dyDescent="0.35">
      <c r="A19" t="s">
        <v>40</v>
      </c>
      <c r="B19" s="1" t="s">
        <v>1</v>
      </c>
      <c r="C19" s="1">
        <v>8.3034642965398222E-3</v>
      </c>
      <c r="D19" s="1">
        <f>(5*C19)/(1+2.5*C19)</f>
        <v>4.0673004383373249E-2</v>
      </c>
      <c r="E19" s="1">
        <v>100000</v>
      </c>
      <c r="F19" s="1">
        <f>E19-E20</f>
        <v>4067.3004383373336</v>
      </c>
      <c r="G19" s="1">
        <f>E20*5 + F19*2.5</f>
        <v>489831.74890415667</v>
      </c>
      <c r="H19" s="1">
        <f t="shared" ref="H19:H25" si="24">H20+G19</f>
        <v>2868518.4638901246</v>
      </c>
      <c r="I19" s="1">
        <f>H19/E19</f>
        <v>28.685184638901244</v>
      </c>
      <c r="K19" s="1">
        <v>1.0533964782495705E-2</v>
      </c>
      <c r="L19" s="1">
        <f>(5*K19)/(1+2.5*K19)</f>
        <v>5.1318359435018668E-2</v>
      </c>
      <c r="M19" s="1">
        <v>100000</v>
      </c>
      <c r="N19" s="1">
        <f>M19-M20</f>
        <v>5131.8359435018647</v>
      </c>
      <c r="O19" s="1">
        <f>M20*5 + N19*2.5</f>
        <v>487170.41014124535</v>
      </c>
      <c r="P19" s="1">
        <f t="shared" ref="P19:P25" si="25">P20+O19</f>
        <v>2610501.6778472569</v>
      </c>
      <c r="Q19" s="1">
        <f>P19/M19</f>
        <v>26.105016778472567</v>
      </c>
    </row>
    <row r="20" spans="1:21" x14ac:dyDescent="0.35">
      <c r="B20" s="1" t="s">
        <v>4</v>
      </c>
      <c r="C20" s="1">
        <v>1.1504837936312278E-2</v>
      </c>
      <c r="D20" s="1">
        <f t="shared" ref="D20:D25" si="26">(5*C20)/(1+2.5*C20)</f>
        <v>5.5915930388613595E-2</v>
      </c>
      <c r="E20" s="1">
        <f>E19*(1-D19)</f>
        <v>95932.699561662666</v>
      </c>
      <c r="F20" s="1">
        <f t="shared" ref="F20:F25" si="27">E20-E21</f>
        <v>5364.1661506817181</v>
      </c>
      <c r="G20" s="1">
        <f t="shared" ref="G20:G25" si="28">E21*5 + F20*2.5</f>
        <v>466253.08243160904</v>
      </c>
      <c r="H20" s="1">
        <f t="shared" si="24"/>
        <v>2378686.7149859681</v>
      </c>
      <c r="I20" s="1">
        <f t="shared" ref="I20:I26" si="29">H20/E20</f>
        <v>24.79536931468315</v>
      </c>
      <c r="K20" s="1">
        <v>1.5327423990575562E-2</v>
      </c>
      <c r="L20" s="1">
        <f t="shared" ref="L20:L25" si="30">(5*K20)/(1+2.5*K20)</f>
        <v>7.3808870328405607E-2</v>
      </c>
      <c r="M20" s="1">
        <f>M19*(1-L19)</f>
        <v>94868.164056498135</v>
      </c>
      <c r="N20" s="1">
        <f t="shared" ref="N20:N25" si="31">M20-M21</f>
        <v>7002.1120191399823</v>
      </c>
      <c r="O20" s="1">
        <f t="shared" ref="O20:O25" si="32">M21*5 + N20*2.5</f>
        <v>456835.54023464071</v>
      </c>
      <c r="P20" s="1">
        <f t="shared" si="25"/>
        <v>2123331.2677060114</v>
      </c>
      <c r="Q20" s="1">
        <f t="shared" ref="Q20:Q26" si="33">P20/M20</f>
        <v>22.381915881090254</v>
      </c>
    </row>
    <row r="21" spans="1:21" x14ac:dyDescent="0.35">
      <c r="B21" s="1" t="s">
        <v>5</v>
      </c>
      <c r="C21" s="1">
        <v>1.5752802652103118E-2</v>
      </c>
      <c r="D21" s="1">
        <f t="shared" si="26"/>
        <v>7.5779658256614923E-2</v>
      </c>
      <c r="E21" s="1">
        <f>E20*(1-D20)</f>
        <v>90568.533410980948</v>
      </c>
      <c r="F21" s="1">
        <f t="shared" si="27"/>
        <v>6863.2525106869434</v>
      </c>
      <c r="G21" s="1">
        <f t="shared" si="28"/>
        <v>435684.53577818739</v>
      </c>
      <c r="H21" s="1">
        <f t="shared" si="24"/>
        <v>1912433.632554359</v>
      </c>
      <c r="I21" s="1">
        <f t="shared" si="29"/>
        <v>21.11587281507737</v>
      </c>
      <c r="K21" s="1">
        <v>2.1317272937254585E-2</v>
      </c>
      <c r="L21" s="1">
        <f t="shared" si="30"/>
        <v>0.10119344402207453</v>
      </c>
      <c r="M21" s="1">
        <f>M20*(1-L20)</f>
        <v>87866.052037358153</v>
      </c>
      <c r="N21" s="1">
        <f t="shared" si="31"/>
        <v>8891.468418283097</v>
      </c>
      <c r="O21" s="1">
        <f t="shared" si="32"/>
        <v>417101.58914108307</v>
      </c>
      <c r="P21" s="1">
        <f t="shared" si="25"/>
        <v>1666495.7274713707</v>
      </c>
      <c r="Q21" s="1">
        <f t="shared" si="33"/>
        <v>18.966320767010494</v>
      </c>
    </row>
    <row r="22" spans="1:21" x14ac:dyDescent="0.35">
      <c r="B22" s="1" t="s">
        <v>6</v>
      </c>
      <c r="C22" s="1">
        <v>2.1250318886619931E-2</v>
      </c>
      <c r="D22" s="1">
        <f t="shared" si="26"/>
        <v>0.10089164534182576</v>
      </c>
      <c r="E22" s="1">
        <f t="shared" ref="E22:E26" si="34">E21*(1-D21)</f>
        <v>83705.280900294005</v>
      </c>
      <c r="F22" s="1">
        <f t="shared" si="27"/>
        <v>8445.1635138303682</v>
      </c>
      <c r="G22" s="1">
        <f t="shared" si="28"/>
        <v>397413.4957168941</v>
      </c>
      <c r="H22" s="1">
        <f t="shared" si="24"/>
        <v>1476749.0967761716</v>
      </c>
      <c r="I22" s="1">
        <f t="shared" si="29"/>
        <v>17.642245278827858</v>
      </c>
      <c r="K22" s="1">
        <v>2.9244763192106692E-2</v>
      </c>
      <c r="L22" s="1">
        <f t="shared" si="30"/>
        <v>0.13626147922982731</v>
      </c>
      <c r="M22" s="1">
        <f t="shared" ref="M22:M26" si="35">M21*(1-L21)</f>
        <v>78974.583619075056</v>
      </c>
      <c r="N22" s="1">
        <f t="shared" si="31"/>
        <v>10761.193585494853</v>
      </c>
      <c r="O22" s="1">
        <f t="shared" si="32"/>
        <v>367969.93413163815</v>
      </c>
      <c r="P22" s="1">
        <f t="shared" si="25"/>
        <v>1249394.1383302878</v>
      </c>
      <c r="Q22" s="1">
        <f t="shared" si="33"/>
        <v>15.820205451878019</v>
      </c>
    </row>
    <row r="23" spans="1:21" x14ac:dyDescent="0.35">
      <c r="B23" s="1" t="s">
        <v>7</v>
      </c>
      <c r="C23" s="1">
        <v>3.181984499469908E-2</v>
      </c>
      <c r="D23" s="1">
        <f t="shared" si="26"/>
        <v>0.14737555655919285</v>
      </c>
      <c r="E23" s="1">
        <f t="shared" si="34"/>
        <v>75260.117386463637</v>
      </c>
      <c r="F23" s="1">
        <f t="shared" si="27"/>
        <v>11091.501686540265</v>
      </c>
      <c r="G23" s="1">
        <f t="shared" si="28"/>
        <v>348571.83271596755</v>
      </c>
      <c r="H23" s="1">
        <f t="shared" si="24"/>
        <v>1079335.6010592775</v>
      </c>
      <c r="I23" s="1">
        <f t="shared" si="29"/>
        <v>14.341402040563493</v>
      </c>
      <c r="K23" s="1">
        <v>4.1126008806250801E-2</v>
      </c>
      <c r="L23" s="1">
        <f t="shared" si="30"/>
        <v>0.18645923380280199</v>
      </c>
      <c r="M23" s="1">
        <f t="shared" si="35"/>
        <v>68213.390033580203</v>
      </c>
      <c r="N23" s="1">
        <f t="shared" si="31"/>
        <v>12719.016440753054</v>
      </c>
      <c r="O23" s="1">
        <f t="shared" si="32"/>
        <v>309269.40906601836</v>
      </c>
      <c r="P23" s="1">
        <f t="shared" si="25"/>
        <v>881424.20419864962</v>
      </c>
      <c r="Q23" s="1">
        <f t="shared" si="33"/>
        <v>12.921571611742806</v>
      </c>
    </row>
    <row r="24" spans="1:21" x14ac:dyDescent="0.35">
      <c r="B24" s="1" t="s">
        <v>8</v>
      </c>
      <c r="C24" s="1">
        <v>4.9828107028087078E-2</v>
      </c>
      <c r="D24" s="1">
        <f t="shared" si="26"/>
        <v>0.22154287937803688</v>
      </c>
      <c r="E24" s="1">
        <f t="shared" si="34"/>
        <v>64168.615699923372</v>
      </c>
      <c r="F24" s="1">
        <f t="shared" si="27"/>
        <v>14216.099887863726</v>
      </c>
      <c r="G24" s="1">
        <f t="shared" si="28"/>
        <v>285302.82877995755</v>
      </c>
      <c r="H24" s="1">
        <f t="shared" si="24"/>
        <v>730763.7683433101</v>
      </c>
      <c r="I24" s="1">
        <f t="shared" si="29"/>
        <v>11.388180349107683</v>
      </c>
      <c r="K24" s="1">
        <v>6.040146851366917E-2</v>
      </c>
      <c r="L24" s="1">
        <f t="shared" si="30"/>
        <v>0.26238608103777528</v>
      </c>
      <c r="M24" s="1">
        <f t="shared" si="35"/>
        <v>55494.373592827149</v>
      </c>
      <c r="N24" s="1">
        <f t="shared" si="31"/>
        <v>14560.95120666812</v>
      </c>
      <c r="O24" s="1">
        <f t="shared" si="32"/>
        <v>241069.48994746542</v>
      </c>
      <c r="P24" s="1">
        <f t="shared" si="25"/>
        <v>572154.7951326312</v>
      </c>
      <c r="Q24" s="1">
        <f t="shared" si="33"/>
        <v>10.310140615887306</v>
      </c>
    </row>
    <row r="25" spans="1:21" x14ac:dyDescent="0.35">
      <c r="B25" s="1" t="s">
        <v>9</v>
      </c>
      <c r="C25" s="1">
        <v>7.8064886396259803E-2</v>
      </c>
      <c r="D25" s="1">
        <f t="shared" si="26"/>
        <v>0.32658699108703482</v>
      </c>
      <c r="E25" s="1">
        <f t="shared" si="34"/>
        <v>49952.515812059646</v>
      </c>
      <c r="F25" s="1">
        <f t="shared" si="27"/>
        <v>16313.841836288091</v>
      </c>
      <c r="G25" s="1">
        <f t="shared" si="28"/>
        <v>208977.97446957801</v>
      </c>
      <c r="H25" s="1">
        <f t="shared" si="24"/>
        <v>445460.93956335261</v>
      </c>
      <c r="I25" s="1">
        <f t="shared" si="29"/>
        <v>8.9176877745126202</v>
      </c>
      <c r="K25" s="1">
        <v>8.922901231129185E-2</v>
      </c>
      <c r="L25" s="1">
        <f t="shared" si="30"/>
        <v>0.36477400181049063</v>
      </c>
      <c r="M25" s="1">
        <f t="shared" si="35"/>
        <v>40933.422386159029</v>
      </c>
      <c r="N25" s="1">
        <f t="shared" si="31"/>
        <v>14931.44829159835</v>
      </c>
      <c r="O25" s="1">
        <f t="shared" si="32"/>
        <v>167338.49120179928</v>
      </c>
      <c r="P25" s="1">
        <f t="shared" si="25"/>
        <v>331085.30518516572</v>
      </c>
      <c r="Q25" s="1">
        <f t="shared" si="33"/>
        <v>8.0883856243869037</v>
      </c>
    </row>
    <row r="26" spans="1:21" x14ac:dyDescent="0.35">
      <c r="B26" s="1" t="s">
        <v>10</v>
      </c>
      <c r="C26" s="1">
        <v>0.14224565377228135</v>
      </c>
      <c r="D26" s="1">
        <v>1</v>
      </c>
      <c r="E26" s="1">
        <f t="shared" si="34"/>
        <v>33638.673975771555</v>
      </c>
      <c r="F26" s="1">
        <f>E26</f>
        <v>33638.673975771555</v>
      </c>
      <c r="G26" s="1">
        <f>F26*(1/C26)</f>
        <v>236482.96509377458</v>
      </c>
      <c r="H26" s="1">
        <f>G26</f>
        <v>236482.96509377458</v>
      </c>
      <c r="I26" s="1">
        <f t="shared" si="29"/>
        <v>7.0300917706834332</v>
      </c>
      <c r="K26" s="1">
        <v>0.15879377107881917</v>
      </c>
      <c r="L26" s="1">
        <v>1</v>
      </c>
      <c r="M26" s="1">
        <f t="shared" si="35"/>
        <v>26001.974094560679</v>
      </c>
      <c r="N26" s="1">
        <f>M26</f>
        <v>26001.974094560679</v>
      </c>
      <c r="O26" s="1">
        <f>N26*(1/K26)</f>
        <v>163746.81398336645</v>
      </c>
      <c r="P26" s="1">
        <f>O26</f>
        <v>163746.81398336645</v>
      </c>
      <c r="Q26" s="1">
        <f t="shared" si="33"/>
        <v>6.2974762372992457</v>
      </c>
    </row>
    <row r="27" spans="1:21" x14ac:dyDescent="0.35">
      <c r="A27" t="s">
        <v>17</v>
      </c>
      <c r="B27" s="1" t="s">
        <v>1</v>
      </c>
      <c r="C27" s="1">
        <v>5.2421414598277771E-3</v>
      </c>
      <c r="D27" s="1">
        <f>(5*C27)/(1+2.5*C27)</f>
        <v>2.5871650174109237E-2</v>
      </c>
      <c r="E27" s="1">
        <v>100000</v>
      </c>
      <c r="F27" s="1">
        <f>E27-E28</f>
        <v>2587.1650174109236</v>
      </c>
      <c r="G27" s="1">
        <f>E28*5 + F27*2.5</f>
        <v>493532.08745647268</v>
      </c>
      <c r="H27" s="1">
        <f t="shared" ref="H27:H33" si="36">H28+G27</f>
        <v>3153938.2538405205</v>
      </c>
      <c r="I27" s="1">
        <f>H27/E27</f>
        <v>31.539382538405206</v>
      </c>
      <c r="K27" s="1">
        <v>6.0638128767554964E-3</v>
      </c>
      <c r="L27" s="1">
        <f>(5*K27)/(1+2.5*K27)</f>
        <v>2.9866305169113531E-2</v>
      </c>
      <c r="M27" s="1">
        <v>100000</v>
      </c>
      <c r="N27" s="1">
        <f>M27-M28</f>
        <v>2986.6305169113475</v>
      </c>
      <c r="O27" s="1">
        <f>M28*5 + N27*2.5</f>
        <v>492533.42370772164</v>
      </c>
      <c r="P27" s="1">
        <f t="shared" ref="P27:P33" si="37">P28+O27</f>
        <v>2971113.2845669752</v>
      </c>
      <c r="Q27" s="1">
        <f>P27/M27</f>
        <v>29.711132845669752</v>
      </c>
      <c r="S27" s="7">
        <f>Q27-Q19</f>
        <v>3.6061160671971848</v>
      </c>
      <c r="T27" s="7">
        <f>I27-I19</f>
        <v>2.8541978995039621</v>
      </c>
      <c r="U27" s="7">
        <f>(S27-T27)/S27</f>
        <v>0.20851191522452661</v>
      </c>
    </row>
    <row r="28" spans="1:21" x14ac:dyDescent="0.35">
      <c r="B28" s="1" t="s">
        <v>4</v>
      </c>
      <c r="C28" s="1">
        <v>7.1016268934758322E-3</v>
      </c>
      <c r="D28" s="1">
        <f t="shared" ref="D28:D33" si="38">(5*C28)/(1+2.5*C28)</f>
        <v>3.4888717825409615E-2</v>
      </c>
      <c r="E28" s="1">
        <f>E27*(1-D27)</f>
        <v>97412.834982589076</v>
      </c>
      <c r="F28" s="1">
        <f t="shared" ref="F28:F33" si="39">E28-E29</f>
        <v>3398.6089122807316</v>
      </c>
      <c r="G28" s="1">
        <f t="shared" ref="G28:G33" si="40">E29*5 + F28*2.5</f>
        <v>478567.65263224358</v>
      </c>
      <c r="H28" s="1">
        <f t="shared" si="36"/>
        <v>2660406.1663840478</v>
      </c>
      <c r="I28" s="1">
        <f t="shared" ref="I28:I34" si="41">H28/E28</f>
        <v>27.310632801720136</v>
      </c>
      <c r="K28" s="1">
        <v>8.5890976328928548E-3</v>
      </c>
      <c r="L28" s="1">
        <f t="shared" ref="L28:L33" si="42">(5*K28)/(1+2.5*K28)</f>
        <v>4.2042715689932307E-2</v>
      </c>
      <c r="M28" s="1">
        <f>M27*(1-L27)</f>
        <v>97013.369483088652</v>
      </c>
      <c r="N28" s="1">
        <f t="shared" ref="N28:N33" si="43">M28-M29</f>
        <v>4078.7055112998496</v>
      </c>
      <c r="O28" s="1">
        <f t="shared" ref="O28:O33" si="44">M29*5 + N28*2.5</f>
        <v>474870.08363719366</v>
      </c>
      <c r="P28" s="1">
        <f t="shared" si="37"/>
        <v>2478579.8608592534</v>
      </c>
      <c r="Q28" s="1">
        <f t="shared" ref="Q28:Q34" si="45">P28/M28</f>
        <v>25.548848308905701</v>
      </c>
    </row>
    <row r="29" spans="1:21" x14ac:dyDescent="0.35">
      <c r="B29" s="1" t="s">
        <v>5</v>
      </c>
      <c r="C29" s="1">
        <v>9.95575420469994E-3</v>
      </c>
      <c r="D29" s="1">
        <f t="shared" si="38"/>
        <v>4.8569896153860613E-2</v>
      </c>
      <c r="E29" s="1">
        <f>E28*(1-D28)</f>
        <v>94014.226070308345</v>
      </c>
      <c r="F29" s="1">
        <f t="shared" si="39"/>
        <v>4566.2611972204613</v>
      </c>
      <c r="G29" s="1">
        <f t="shared" si="40"/>
        <v>458655.47735849058</v>
      </c>
      <c r="H29" s="1">
        <f t="shared" si="36"/>
        <v>2181838.5137518044</v>
      </c>
      <c r="I29" s="1">
        <f t="shared" si="41"/>
        <v>23.207535762939973</v>
      </c>
      <c r="K29" s="1">
        <v>1.253240143385722E-2</v>
      </c>
      <c r="L29" s="1">
        <f t="shared" si="42"/>
        <v>6.0758385960946563E-2</v>
      </c>
      <c r="M29" s="1">
        <f>M28*(1-L28)</f>
        <v>92934.663971788803</v>
      </c>
      <c r="N29" s="1">
        <f t="shared" si="43"/>
        <v>5646.5601827488135</v>
      </c>
      <c r="O29" s="1">
        <f t="shared" si="44"/>
        <v>450556.91940207197</v>
      </c>
      <c r="P29" s="1">
        <f t="shared" si="37"/>
        <v>2003709.7772220599</v>
      </c>
      <c r="Q29" s="1">
        <f t="shared" si="45"/>
        <v>21.560413430130925</v>
      </c>
    </row>
    <row r="30" spans="1:21" x14ac:dyDescent="0.35">
      <c r="B30" s="1" t="s">
        <v>6</v>
      </c>
      <c r="C30" s="1">
        <v>1.4429412807164413E-2</v>
      </c>
      <c r="D30" s="1">
        <f t="shared" si="38"/>
        <v>6.9635080721833192E-2</v>
      </c>
      <c r="E30" s="1">
        <f t="shared" ref="E30:E34" si="46">E29*(1-D29)</f>
        <v>89447.964873087883</v>
      </c>
      <c r="F30" s="1">
        <f t="shared" si="39"/>
        <v>6228.7162543411832</v>
      </c>
      <c r="G30" s="1">
        <f t="shared" si="40"/>
        <v>431668.03372958646</v>
      </c>
      <c r="H30" s="1">
        <f t="shared" si="36"/>
        <v>1723183.0363933139</v>
      </c>
      <c r="I30" s="1">
        <f t="shared" si="41"/>
        <v>19.264642173114062</v>
      </c>
      <c r="K30" s="1">
        <v>1.8975085326924095E-2</v>
      </c>
      <c r="L30" s="1">
        <f t="shared" si="42"/>
        <v>9.0578585655602575E-2</v>
      </c>
      <c r="M30" s="1">
        <f t="shared" ref="M30:M34" si="47">M29*(1-L29)</f>
        <v>87288.103789039989</v>
      </c>
      <c r="N30" s="1">
        <f t="shared" si="43"/>
        <v>7906.4329857706907</v>
      </c>
      <c r="O30" s="1">
        <f t="shared" si="44"/>
        <v>416674.43648077326</v>
      </c>
      <c r="P30" s="1">
        <f t="shared" si="37"/>
        <v>1553152.8578199879</v>
      </c>
      <c r="Q30" s="1">
        <f t="shared" si="45"/>
        <v>17.793408155293253</v>
      </c>
    </row>
    <row r="31" spans="1:21" x14ac:dyDescent="0.35">
      <c r="B31" s="1" t="s">
        <v>7</v>
      </c>
      <c r="C31" s="1">
        <v>2.2951275769542739E-2</v>
      </c>
      <c r="D31" s="1">
        <f t="shared" si="38"/>
        <v>0.10852917148805769</v>
      </c>
      <c r="E31" s="1">
        <f t="shared" si="46"/>
        <v>83219.2486187467</v>
      </c>
      <c r="F31" s="1">
        <f t="shared" si="39"/>
        <v>9031.7161044512613</v>
      </c>
      <c r="G31" s="1">
        <f t="shared" si="40"/>
        <v>393516.95283260534</v>
      </c>
      <c r="H31" s="1">
        <f t="shared" si="36"/>
        <v>1291515.0026637274</v>
      </c>
      <c r="I31" s="1">
        <f t="shared" si="41"/>
        <v>15.519426383919422</v>
      </c>
      <c r="K31" s="1">
        <v>2.9226974706492968E-2</v>
      </c>
      <c r="L31" s="1">
        <f t="shared" si="42"/>
        <v>0.13618424017492603</v>
      </c>
      <c r="M31" s="1">
        <f t="shared" si="47"/>
        <v>79381.670803269299</v>
      </c>
      <c r="N31" s="1">
        <f t="shared" si="43"/>
        <v>10810.532522159338</v>
      </c>
      <c r="O31" s="1">
        <f t="shared" si="44"/>
        <v>369882.02271094813</v>
      </c>
      <c r="P31" s="1">
        <f t="shared" si="37"/>
        <v>1136478.4213392148</v>
      </c>
      <c r="Q31" s="1">
        <f t="shared" si="45"/>
        <v>14.316635185920141</v>
      </c>
    </row>
    <row r="32" spans="1:21" x14ac:dyDescent="0.35">
      <c r="B32" s="1" t="s">
        <v>8</v>
      </c>
      <c r="C32" s="1">
        <v>3.8634930709398899E-2</v>
      </c>
      <c r="D32" s="1">
        <f t="shared" si="38"/>
        <v>0.17615984503065044</v>
      </c>
      <c r="E32" s="1">
        <f t="shared" si="46"/>
        <v>74187.532514295439</v>
      </c>
      <c r="F32" s="1">
        <f t="shared" si="39"/>
        <v>13068.864230924621</v>
      </c>
      <c r="G32" s="1">
        <f t="shared" si="40"/>
        <v>338265.50199416559</v>
      </c>
      <c r="H32" s="1">
        <f t="shared" si="36"/>
        <v>897998.04983112193</v>
      </c>
      <c r="I32" s="1">
        <f t="shared" si="41"/>
        <v>12.104433445849999</v>
      </c>
      <c r="K32" s="1">
        <v>4.6758136932345908E-2</v>
      </c>
      <c r="L32" s="1">
        <f t="shared" si="42"/>
        <v>0.20932192641597774</v>
      </c>
      <c r="M32" s="1">
        <f t="shared" si="47"/>
        <v>68571.138281109961</v>
      </c>
      <c r="N32" s="1">
        <f t="shared" si="43"/>
        <v>14353.442761538339</v>
      </c>
      <c r="O32" s="1">
        <f t="shared" si="44"/>
        <v>306972.08450170397</v>
      </c>
      <c r="P32" s="1">
        <f t="shared" si="37"/>
        <v>766596.39862826676</v>
      </c>
      <c r="Q32" s="1">
        <f t="shared" si="45"/>
        <v>11.179578140960356</v>
      </c>
    </row>
    <row r="33" spans="2:17" x14ac:dyDescent="0.35">
      <c r="B33" s="1" t="s">
        <v>9</v>
      </c>
      <c r="C33" s="1">
        <v>6.8164370375095498E-2</v>
      </c>
      <c r="D33" s="1">
        <f t="shared" si="38"/>
        <v>0.29119845374171421</v>
      </c>
      <c r="E33" s="1">
        <f t="shared" si="46"/>
        <v>61118.668283370818</v>
      </c>
      <c r="F33" s="1">
        <f t="shared" si="39"/>
        <v>17797.661698870339</v>
      </c>
      <c r="G33" s="1">
        <f t="shared" si="40"/>
        <v>261099.18716967825</v>
      </c>
      <c r="H33" s="1">
        <f t="shared" si="36"/>
        <v>559732.54783695634</v>
      </c>
      <c r="I33" s="1">
        <f t="shared" si="41"/>
        <v>9.158127353852187</v>
      </c>
      <c r="K33" s="1">
        <v>7.7249387250616253E-2</v>
      </c>
      <c r="L33" s="1">
        <f t="shared" si="42"/>
        <v>0.32372754921967273</v>
      </c>
      <c r="M33" s="1">
        <f t="shared" si="47"/>
        <v>54217.695519571622</v>
      </c>
      <c r="N33" s="1">
        <f t="shared" si="43"/>
        <v>17551.761694889348</v>
      </c>
      <c r="O33" s="1">
        <f t="shared" si="44"/>
        <v>227209.07336063473</v>
      </c>
      <c r="P33" s="1">
        <f t="shared" si="37"/>
        <v>459624.31412656273</v>
      </c>
      <c r="Q33" s="1">
        <f t="shared" si="45"/>
        <v>8.477385652819688</v>
      </c>
    </row>
    <row r="34" spans="2:17" x14ac:dyDescent="0.35">
      <c r="B34" s="1" t="s">
        <v>10</v>
      </c>
      <c r="C34" s="1">
        <v>0.14506419004126772</v>
      </c>
      <c r="D34" s="1">
        <v>1</v>
      </c>
      <c r="E34" s="1">
        <f t="shared" si="46"/>
        <v>43321.006584500479</v>
      </c>
      <c r="F34" s="1">
        <f>E34</f>
        <v>43321.006584500479</v>
      </c>
      <c r="G34" s="1">
        <f>F34*(1/C34)</f>
        <v>298633.36066727812</v>
      </c>
      <c r="H34" s="1">
        <f>G34</f>
        <v>298633.36066727812</v>
      </c>
      <c r="I34" s="1">
        <f t="shared" si="41"/>
        <v>6.8935000410199159</v>
      </c>
      <c r="K34" s="1">
        <v>0.15776045367700123</v>
      </c>
      <c r="L34" s="1">
        <v>1</v>
      </c>
      <c r="M34" s="1">
        <f t="shared" si="47"/>
        <v>36665.933824682274</v>
      </c>
      <c r="N34" s="1">
        <f>M34</f>
        <v>36665.933824682274</v>
      </c>
      <c r="O34" s="1">
        <f>N34*(1/K34)</f>
        <v>232415.240765928</v>
      </c>
      <c r="P34" s="1">
        <f>O34</f>
        <v>232415.240765928</v>
      </c>
      <c r="Q34" s="1">
        <f t="shared" si="45"/>
        <v>6.3387241649760977</v>
      </c>
    </row>
  </sheetData>
  <mergeCells count="5">
    <mergeCell ref="B1:I1"/>
    <mergeCell ref="K1:Q1"/>
    <mergeCell ref="S1:S2"/>
    <mergeCell ref="T1:T2"/>
    <mergeCell ref="U1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Life Expectancy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Rostron, Brian</dc:creator>
  <cp:lastModifiedBy>Rostron, Brian</cp:lastModifiedBy>
  <dcterms:created xsi:type="dcterms:W3CDTF">2015-06-05T18:17:20Z</dcterms:created>
  <dcterms:modified xsi:type="dcterms:W3CDTF">2022-01-04T16:43:06Z</dcterms:modified>
</cp:coreProperties>
</file>